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650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harmonogram'!$A$1:$V$73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F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<sst xmlns="http://schemas.openxmlformats.org/spreadsheetml/2006/main" count="305" uniqueCount="162">
  <si>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</si>
  <si>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</si>
  <si>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</si>
  <si>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</si>
  <si>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</si>
  <si>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</si>
  <si>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</si>
  <si>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</si>
  <si>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</si>
  <si>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</si>
  <si>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</si>
  <si>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</si>
  <si>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</si>
  <si>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</si>
  <si>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</si>
  <si>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</si>
  <si>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</si>
  <si>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</si>
  <si>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</si>
  <si>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</si>
  <si>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</si>
  <si>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</si>
  <si>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</si>
  <si>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</si>
  <si>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</si>
  <si>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</si>
  <si>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</si>
  <si>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</si>
  <si>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</si>
  <si>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</si>
  <si>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</si>
  <si>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</si>
  <si>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</si>
  <si>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</si>
  <si>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</si>
  <si>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</si>
  <si>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</si>
  <si>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</si>
  <si>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</si>
  <si>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</si>
  <si>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</si>
  <si>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</si>
  <si>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</si>
  <si>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</si>
  <si>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</si>
  <si>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</si>
  <si>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</si>
  <si>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</si>
  <si>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</si>
  <si>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</si>
  <si>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</si>
  <si>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</si>
  <si>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</si>
  <si>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</si>
  <si>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</si>
  <si>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</si>
  <si>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</si>
  <si>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</si>
  <si>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</si>
  <si>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</si>
  <si>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</si>
  <si>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</si>
  <si>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</si>
  <si>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</si>
  <si>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Język obcy 1</t>
  </si>
  <si>
    <t>1</t>
  </si>
  <si>
    <t xml:space="preserve">Język obcy 2 </t>
  </si>
  <si>
    <t xml:space="preserve">Specjalistyczny język obcy </t>
  </si>
  <si>
    <t>Grupa Zajęć_1 (Język i komunikacja)</t>
  </si>
  <si>
    <t>Grupa Zajęć_2 (Metodologia badań)</t>
  </si>
  <si>
    <t>Grupa Zajęć_ 3 (Moduł psychologiczno-filozoficzny)</t>
  </si>
  <si>
    <t>Grupa Zajęć_ 4 (Moduł projektowy)</t>
  </si>
  <si>
    <t>Grupa Zajęć_ 7 (Przedmioty dyplomowe)</t>
  </si>
  <si>
    <t>Grupa Zajęć_ 5 (Przedmioty fakultatywne; jeden w języku angielskim)</t>
  </si>
  <si>
    <t>Grupa Zajęć_ 6 (Przedmioty na innych kierunkach; jeden w języku angielskim)</t>
  </si>
  <si>
    <t>Grupa Zajęć_ 8 (Praktyki zawodowe)</t>
  </si>
  <si>
    <t xml:space="preserve">Warsztaty pisania kreatywnego </t>
  </si>
  <si>
    <t xml:space="preserve">Logika a komunikacja </t>
  </si>
  <si>
    <t xml:space="preserve">Komunikacja medialna </t>
  </si>
  <si>
    <t xml:space="preserve">Metody badań jakościowych 1 </t>
  </si>
  <si>
    <t xml:space="preserve">Metody badań jakościowych 2 </t>
  </si>
  <si>
    <t xml:space="preserve">Metody komputerowej analizy tekstu </t>
  </si>
  <si>
    <t>2</t>
  </si>
  <si>
    <t>3</t>
  </si>
  <si>
    <t>4</t>
  </si>
  <si>
    <t xml:space="preserve">Percepcja i uwaga </t>
  </si>
  <si>
    <t xml:space="preserve">Wyobraźnia i kreatywność </t>
  </si>
  <si>
    <t>Cognitive rationality</t>
  </si>
  <si>
    <t xml:space="preserve">Fenomenologia emocji </t>
  </si>
  <si>
    <t xml:space="preserve">Social cognition </t>
  </si>
  <si>
    <t xml:space="preserve">Mózg i poznanie </t>
  </si>
  <si>
    <t>Neuromarketing</t>
  </si>
  <si>
    <t>Neuroestetyka</t>
  </si>
  <si>
    <t xml:space="preserve">Umysł i artefakty </t>
  </si>
  <si>
    <t xml:space="preserve">Człowiek i technika </t>
  </si>
  <si>
    <t>Psychologia projektowania</t>
  </si>
  <si>
    <t>Warsztaty kreatywnego myślenia</t>
  </si>
  <si>
    <t xml:space="preserve">Warsztaty UX&amp;UI </t>
  </si>
  <si>
    <t xml:space="preserve">Narzędzia AI w projektowaniu </t>
  </si>
  <si>
    <t xml:space="preserve">Warsztaty design thinking </t>
  </si>
  <si>
    <t xml:space="preserve">Tworzenie produktu </t>
  </si>
  <si>
    <t xml:space="preserve">Zarządzanie projektami </t>
  </si>
  <si>
    <t>Przedmiot 1</t>
  </si>
  <si>
    <t>Przedmiot 2</t>
  </si>
  <si>
    <t>Przedmiot 3</t>
  </si>
  <si>
    <t>Przedmiot 4</t>
  </si>
  <si>
    <t xml:space="preserve">Przedmiot IK1 </t>
  </si>
  <si>
    <t>Przedmiot IK2</t>
  </si>
  <si>
    <t>Seminarium magisterskie 1</t>
  </si>
  <si>
    <t>Seminarium magisterskie 2</t>
  </si>
  <si>
    <t>Kierunek studiów: kognitywistyka i komunikacja</t>
  </si>
  <si>
    <t>Poziom studiów: drugi stopień</t>
  </si>
  <si>
    <t>Profil studiów: ogólnoakademicki</t>
  </si>
  <si>
    <t>Forma studiów: stacjonarne</t>
  </si>
  <si>
    <t>Harmonogram realizacji programu studiów obowiązującego od roku akademickiego 2024-2025</t>
  </si>
  <si>
    <t>Zaopiniowany na Radzie Wydziału Filozofii</t>
  </si>
  <si>
    <t>W dniu: 15.11.2023</t>
  </si>
  <si>
    <t>Obowiązuje od roku akademickiego: 2024/25</t>
  </si>
  <si>
    <t>Projektowanie gier 1</t>
  </si>
  <si>
    <t>Projektowanie gier 2</t>
  </si>
  <si>
    <t xml:space="preserve">Wybrane zagadnienia psychologii poznawczej </t>
  </si>
  <si>
    <t>Praktyki zawodowe (3 tygodnie, 45 godzin, 3 ECTS)</t>
  </si>
  <si>
    <t>460-KS2-1JA1</t>
  </si>
  <si>
    <t>460-KS2-2SJA</t>
  </si>
  <si>
    <t>460-KS2-1WPK</t>
  </si>
  <si>
    <t>460-KS2-1LAK</t>
  </si>
  <si>
    <t>460-KS2-2KOM</t>
  </si>
  <si>
    <t>460-KS2-1MBJ1</t>
  </si>
  <si>
    <t>460-KS2-1MBJ2</t>
  </si>
  <si>
    <t>460-KS2-1MKA</t>
  </si>
  <si>
    <t>460-KS2-1WZP</t>
  </si>
  <si>
    <t>460-KS2-1PIU</t>
  </si>
  <si>
    <t>460-KS2-1WIK</t>
  </si>
  <si>
    <t>460-KS2-2COR</t>
  </si>
  <si>
    <t>460-KS2-2FEE</t>
  </si>
  <si>
    <t>460-KS2-2COG</t>
  </si>
  <si>
    <t>460-KS2-1MIP</t>
  </si>
  <si>
    <t>460-KS2-2NEM</t>
  </si>
  <si>
    <t>460-KS2-2NEE</t>
  </si>
  <si>
    <t>460-KS2-1UIA</t>
  </si>
  <si>
    <t>460-KS2-2CIT</t>
  </si>
  <si>
    <t>460-KS2-1PSP</t>
  </si>
  <si>
    <t>460-KS2-1WKM</t>
  </si>
  <si>
    <t>460-KS2-1WUU</t>
  </si>
  <si>
    <t>460-KS2-1NAI</t>
  </si>
  <si>
    <t>460-KS2-1PG1</t>
  </si>
  <si>
    <t>460-KS2-1PG2</t>
  </si>
  <si>
    <t>460-KS2-1WDT</t>
  </si>
  <si>
    <t>460-KS2-1TWP</t>
  </si>
  <si>
    <t>460-KS2-2ZAP</t>
  </si>
  <si>
    <t>460-KS2-2PF1</t>
  </si>
  <si>
    <t>460-KS2-2PF2</t>
  </si>
  <si>
    <t>460-KS2-2PF3</t>
  </si>
  <si>
    <t>460-KS2-2PF4</t>
  </si>
  <si>
    <t>460-KS2-2SM1</t>
  </si>
  <si>
    <t>460-KS2-2SM2</t>
  </si>
  <si>
    <t>460-KS2-2PRA</t>
  </si>
  <si>
    <t>460-KS2-1JA2</t>
  </si>
  <si>
    <t>460-KS2-2PIK2</t>
  </si>
  <si>
    <t>460-KS2-2PIK1</t>
  </si>
  <si>
    <t>Proseminarium</t>
  </si>
  <si>
    <t>460-KS2-1PSM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</si>
</sst>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49" fontId="66" fillId="33" borderId="0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/>
      <protection locked="0"/>
    </xf>
    <xf numFmtId="0" fontId="66" fillId="33" borderId="65" xfId="0" applyFont="1" applyFill="1" applyBorder="1" applyAlignment="1" applyProtection="1">
      <alignment vertical="center"/>
      <protection locked="0"/>
    </xf>
    <xf numFmtId="0" fontId="66" fillId="33" borderId="25" xfId="0" applyFont="1" applyFill="1" applyBorder="1" applyAlignment="1" applyProtection="1" quotePrefix="1">
      <alignment horizontal="center" vertical="center"/>
      <protection locked="0"/>
    </xf>
    <xf numFmtId="0" fontId="66" fillId="33" borderId="27" xfId="0" applyFont="1" applyFill="1" applyBorder="1" applyAlignment="1" applyProtection="1" quotePrefix="1">
      <alignment horizontal="center" vertical="center"/>
      <protection locked="0"/>
    </xf>
    <xf numFmtId="49" fontId="66" fillId="33" borderId="0" xfId="0" applyNumberFormat="1" applyFont="1" applyFill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68" fillId="33" borderId="0" xfId="0" applyFont="1" applyFill="1" applyAlignment="1" applyProtection="1">
      <alignment vertical="center"/>
      <protection locked="0"/>
    </xf>
    <xf numFmtId="1" fontId="68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8" fillId="33" borderId="0" xfId="0" applyFont="1" applyFill="1" applyBorder="1" applyAlignment="1" applyProtection="1">
      <alignment vertical="center"/>
      <protection locked="0"/>
    </xf>
    <xf numFmtId="0" fontId="70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2" fillId="15" borderId="0" xfId="0" applyFont="1" applyFill="1" applyAlignment="1" applyProtection="1">
      <alignment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Continuous" vertical="center"/>
      <protection locked="0"/>
    </xf>
    <xf numFmtId="0" fontId="12" fillId="0" borderId="25" xfId="0" applyFont="1" applyFill="1" applyBorder="1" applyAlignment="1" applyProtection="1">
      <alignment horizontal="center" textRotation="90" shrinkToFit="1"/>
      <protection locked="0"/>
    </xf>
    <xf numFmtId="0" fontId="12" fillId="0" borderId="27" xfId="0" applyFont="1" applyFill="1" applyBorder="1" applyAlignment="1" applyProtection="1">
      <alignment horizontal="center" textRotation="90" shrinkToFi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 quotePrefix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 quotePrefix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 quotePrefix="1">
      <alignment horizontal="center" vertical="center"/>
      <protection locked="0"/>
    </xf>
    <xf numFmtId="0" fontId="12" fillId="0" borderId="17" xfId="0" applyFont="1" applyFill="1" applyBorder="1" applyAlignment="1" applyProtection="1" quotePrefix="1">
      <alignment horizontal="center" vertical="center"/>
      <protection locked="0"/>
    </xf>
    <xf numFmtId="0" fontId="12" fillId="0" borderId="22" xfId="0" applyFont="1" applyFill="1" applyBorder="1" applyAlignment="1" applyProtection="1" quotePrefix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textRotation="90" shrinkToFi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33" borderId="26" xfId="0" applyFont="1" applyFill="1" applyBorder="1" applyAlignment="1" applyProtection="1">
      <alignment horizontal="center" vertical="center"/>
      <protection locked="0"/>
    </xf>
    <xf numFmtId="0" fontId="17" fillId="33" borderId="27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 quotePrefix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17" fillId="33" borderId="52" xfId="0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 applyProtection="1" quotePrefix="1">
      <alignment horizontal="center" vertical="center"/>
      <protection locked="0"/>
    </xf>
    <xf numFmtId="0" fontId="17" fillId="33" borderId="43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33" borderId="45" xfId="0" applyFont="1" applyFill="1" applyBorder="1" applyAlignment="1" applyProtection="1">
      <alignment horizontal="center" vertical="center"/>
      <protection locked="0"/>
    </xf>
    <xf numFmtId="0" fontId="17" fillId="33" borderId="46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Alignment="1" applyProtection="1">
      <alignment vertical="center"/>
      <protection locked="0"/>
    </xf>
    <xf numFmtId="49" fontId="18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66" fillId="0" borderId="15" xfId="0" applyFont="1" applyFill="1" applyBorder="1" applyAlignment="1" applyProtection="1">
      <alignment horizontal="justify" vertical="center" wrapText="1"/>
      <protection locked="0"/>
    </xf>
    <xf numFmtId="0" fontId="66" fillId="0" borderId="15" xfId="0" applyFont="1" applyFill="1" applyBorder="1" applyAlignment="1" applyProtection="1">
      <alignment horizontal="justify" vertical="center"/>
      <protection locked="0"/>
    </xf>
    <xf numFmtId="0" fontId="66" fillId="0" borderId="15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66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67" xfId="0" applyFont="1" applyFill="1" applyBorder="1" applyAlignment="1" applyProtection="1">
      <alignment horizontal="justify" vertical="center" wrapText="1"/>
      <protection locked="0"/>
    </xf>
    <xf numFmtId="0" fontId="66" fillId="0" borderId="64" xfId="0" applyFont="1" applyFill="1" applyBorder="1" applyAlignment="1" applyProtection="1">
      <alignment horizontal="justify" vertical="center" wrapText="1"/>
      <protection locked="0"/>
    </xf>
    <xf numFmtId="0" fontId="66" fillId="0" borderId="68" xfId="0" applyFont="1" applyFill="1" applyBorder="1" applyAlignment="1" applyProtection="1">
      <alignment horizontal="justify" vertical="center" wrapText="1"/>
      <protection locked="0"/>
    </xf>
    <xf numFmtId="0" fontId="66" fillId="0" borderId="69" xfId="0" applyFont="1" applyFill="1" applyBorder="1" applyAlignment="1" applyProtection="1">
      <alignment horizontal="justify" vertical="center" wrapText="1"/>
      <protection locked="0"/>
    </xf>
    <xf numFmtId="0" fontId="66" fillId="0" borderId="16" xfId="0" applyFont="1" applyFill="1" applyBorder="1" applyAlignment="1" applyProtection="1">
      <alignment horizontal="justify" vertical="center" wrapText="1"/>
      <protection locked="0"/>
    </xf>
    <xf numFmtId="0" fontId="66" fillId="0" borderId="70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71" xfId="0" applyFont="1" applyFill="1" applyBorder="1" applyAlignment="1" applyProtection="1">
      <alignment horizontal="left" vertical="center"/>
      <protection locked="0"/>
    </xf>
    <xf numFmtId="0" fontId="11" fillId="33" borderId="72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71" xfId="0" applyFont="1" applyFill="1" applyBorder="1" applyAlignment="1" applyProtection="1">
      <alignment horizontal="center" vertical="center"/>
      <protection locked="0"/>
    </xf>
    <xf numFmtId="0" fontId="11" fillId="33" borderId="72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71" xfId="0" applyFont="1" applyFill="1" applyBorder="1" applyAlignment="1" applyProtection="1">
      <alignment horizontal="left" vertical="center" shrinkToFit="1"/>
      <protection locked="0"/>
    </xf>
    <xf numFmtId="0" fontId="66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 vertical="center"/>
    </xf>
    <xf numFmtId="0" fontId="12" fillId="33" borderId="73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74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75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right" vertical="center"/>
      <protection locked="0"/>
    </xf>
    <xf numFmtId="0" fontId="67" fillId="33" borderId="76" xfId="0" applyFont="1" applyFill="1" applyBorder="1" applyAlignment="1" applyProtection="1">
      <alignment horizontal="right" vertical="center"/>
      <protection locked="0"/>
    </xf>
    <xf numFmtId="0" fontId="11" fillId="33" borderId="73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3" fillId="0" borderId="73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74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76" xfId="0" applyFont="1" applyBorder="1" applyAlignment="1">
      <alignment horizontal="center" vertical="center" wrapText="1"/>
    </xf>
    <xf numFmtId="0" fontId="12" fillId="33" borderId="71" xfId="0" applyFont="1" applyFill="1" applyBorder="1" applyAlignment="1">
      <alignment vertical="center"/>
    </xf>
    <xf numFmtId="0" fontId="11" fillId="33" borderId="73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7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75" xfId="0" applyFont="1" applyFill="1" applyBorder="1" applyAlignment="1" applyProtection="1">
      <alignment horizontal="left" vertical="center" shrinkToFit="1"/>
      <protection locked="0"/>
    </xf>
    <xf numFmtId="0" fontId="11" fillId="33" borderId="76" xfId="0" applyFont="1" applyFill="1" applyBorder="1" applyAlignment="1" applyProtection="1">
      <alignment horizontal="left" vertical="center" shrinkToFit="1"/>
      <protection locked="0"/>
    </xf>
    <xf numFmtId="0" fontId="66" fillId="0" borderId="15" xfId="0" applyFont="1" applyFill="1" applyBorder="1" applyAlignment="1" applyProtection="1">
      <alignment horizontal="left" vertical="center" wrapText="1"/>
      <protection locked="0"/>
    </xf>
    <xf numFmtId="0" fontId="66" fillId="0" borderId="15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left" vertical="center"/>
    </xf>
    <xf numFmtId="0" fontId="11" fillId="15" borderId="0" xfId="0" applyFont="1" applyFill="1" applyAlignment="1">
      <alignment horizontal="left" vertical="center"/>
    </xf>
    <xf numFmtId="0" fontId="11" fillId="11" borderId="0" xfId="0" applyFont="1" applyFill="1" applyAlignment="1" applyProtection="1">
      <alignment horizontal="left" vertical="center"/>
      <protection locked="0"/>
    </xf>
    <xf numFmtId="0" fontId="11" fillId="15" borderId="0" xfId="0" applyFont="1" applyFill="1" applyAlignment="1" applyProtection="1">
      <alignment horizontal="left" vertic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49" fontId="11" fillId="34" borderId="6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67" t="s">
        <v>42</v>
      </c>
      <c r="B1" s="268"/>
      <c r="C1" s="268"/>
      <c r="D1" s="268"/>
      <c r="E1" s="268"/>
      <c r="F1" s="268"/>
      <c r="G1" s="268"/>
      <c r="H1" s="268"/>
      <c r="I1" s="268"/>
    </row>
    <row r="2" spans="1:27" ht="19.5" customHeight="1" thickBot="1">
      <c r="A2" s="280" t="s">
        <v>20</v>
      </c>
      <c r="B2" s="281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69" t="s">
        <v>3</v>
      </c>
      <c r="H3" s="270"/>
      <c r="I3" s="270"/>
      <c r="J3" s="270"/>
      <c r="K3" s="270"/>
      <c r="L3" s="270"/>
      <c r="M3" s="270"/>
      <c r="N3" s="271"/>
      <c r="O3" s="275" t="s">
        <v>0</v>
      </c>
      <c r="P3" s="276"/>
      <c r="Q3" s="276"/>
      <c r="R3" s="276"/>
      <c r="S3" s="275" t="s">
        <v>1</v>
      </c>
      <c r="T3" s="276"/>
      <c r="U3" s="276"/>
      <c r="V3" s="276"/>
      <c r="W3" s="275" t="s">
        <v>2</v>
      </c>
      <c r="X3" s="276"/>
      <c r="Y3" s="276"/>
      <c r="Z3" s="276"/>
      <c r="AA3" s="282" t="s">
        <v>55</v>
      </c>
      <c r="AB3" s="283"/>
      <c r="AC3" s="283"/>
      <c r="AD3" s="283"/>
      <c r="AE3" s="284"/>
    </row>
    <row r="4" spans="6:31" ht="16.5" customHeight="1" thickBot="1" thickTop="1">
      <c r="F4" s="4"/>
      <c r="G4" s="272"/>
      <c r="H4" s="273"/>
      <c r="I4" s="273"/>
      <c r="J4" s="273"/>
      <c r="K4" s="273"/>
      <c r="L4" s="273"/>
      <c r="M4" s="273"/>
      <c r="N4" s="274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75" t="s">
        <v>9</v>
      </c>
      <c r="Z4" s="288"/>
      <c r="AA4" s="285"/>
      <c r="AB4" s="286"/>
      <c r="AC4" s="286"/>
      <c r="AD4" s="286"/>
      <c r="AE4" s="287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63" t="s">
        <v>28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5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42" t="s">
        <v>11</v>
      </c>
      <c r="B13" s="243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63" t="s">
        <v>29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5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42" t="s">
        <v>11</v>
      </c>
      <c r="B20" s="243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89" t="s">
        <v>30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1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42" t="s">
        <v>11</v>
      </c>
      <c r="B27" s="243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63" t="s">
        <v>31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5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79" t="s">
        <v>11</v>
      </c>
      <c r="B34" s="256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63" t="s">
        <v>32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5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55" t="s">
        <v>11</v>
      </c>
      <c r="B41" s="256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63" t="s">
        <v>33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5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42" t="s">
        <v>11</v>
      </c>
      <c r="B48" s="243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59" t="s">
        <v>37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1"/>
    </row>
    <row r="50" spans="1:31" ht="16.5" customHeight="1" thickBot="1">
      <c r="A50" s="259" t="s">
        <v>35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1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62" t="s">
        <v>11</v>
      </c>
      <c r="B56" s="243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63" t="s">
        <v>36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5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62" t="s">
        <v>11</v>
      </c>
      <c r="B63" s="243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89" t="s">
        <v>38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1"/>
    </row>
    <row r="65" spans="1:31" ht="16.5" customHeight="1" thickBot="1">
      <c r="A65" s="292" t="s">
        <v>35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4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62" t="s">
        <v>11</v>
      </c>
      <c r="B71" s="243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63" t="s">
        <v>39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5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55" t="s">
        <v>11</v>
      </c>
      <c r="B78" s="256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89" t="s">
        <v>41</v>
      </c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1"/>
    </row>
    <row r="80" spans="1:31" ht="16.5" customHeight="1" thickBot="1">
      <c r="A80" s="292" t="s">
        <v>40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4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59" t="s">
        <v>36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95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42" t="s">
        <v>11</v>
      </c>
      <c r="B93" s="243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63" t="s">
        <v>34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5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53" t="s">
        <v>14</v>
      </c>
      <c r="B96" s="254"/>
      <c r="C96" s="146"/>
      <c r="D96" s="141">
        <f>D13+D20+D27+D34+D41+D48+D56+D63+D71+D78+D86+D93+D95</f>
        <v>0</v>
      </c>
      <c r="E96" s="257">
        <f>E95+E41+E34+E27+E20+E13+E63+E71+E78+E86+E93</f>
        <v>0</v>
      </c>
      <c r="F96" s="258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77" t="s">
        <v>13</v>
      </c>
      <c r="K99" s="277"/>
      <c r="L99" s="277"/>
      <c r="M99" s="277"/>
      <c r="N99" s="278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47" t="s">
        <v>57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9"/>
    </row>
    <row r="102" spans="1:31" ht="16.5" customHeight="1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2"/>
    </row>
    <row r="103" spans="1:31" ht="16.5" customHeight="1">
      <c r="A103" s="240" t="s">
        <v>47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</row>
    <row r="104" spans="1:31" ht="14.25" customHeight="1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</row>
    <row r="105" spans="1:31" ht="30.75" customHeight="1">
      <c r="A105" s="240" t="s">
        <v>58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6" t="e">
        <f>(AA96/D96)*100</f>
        <v>#DIV/0!</v>
      </c>
      <c r="AB105" s="246"/>
      <c r="AC105" s="246"/>
      <c r="AD105" s="246"/>
      <c r="AE105" s="246"/>
    </row>
    <row r="106" spans="1:31" ht="28.5" customHeight="1">
      <c r="A106" s="240" t="s">
        <v>48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6" t="e">
        <f>(AB96/D96)*100</f>
        <v>#DIV/0!</v>
      </c>
      <c r="AB106" s="246"/>
      <c r="AC106" s="246"/>
      <c r="AD106" s="246"/>
      <c r="AE106" s="246"/>
    </row>
    <row r="107" spans="1:31" ht="16.5" customHeight="1">
      <c r="A107" s="238" t="s">
        <v>52</v>
      </c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41" t="e">
        <f>AD96*100/D96</f>
        <v>#DIV/0!</v>
      </c>
      <c r="AB107" s="241"/>
      <c r="AC107" s="241"/>
      <c r="AD107" s="241"/>
      <c r="AE107" s="241"/>
    </row>
    <row r="108" spans="1:31" ht="30.75" customHeight="1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41"/>
      <c r="AB108" s="241"/>
      <c r="AC108" s="241"/>
      <c r="AD108" s="241"/>
      <c r="AE108" s="241"/>
    </row>
    <row r="109" spans="1:31" ht="16.5" customHeight="1">
      <c r="A109" s="238" t="s">
        <v>49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41" t="e">
        <f>AE96/D96*100</f>
        <v>#DIV/0!</v>
      </c>
      <c r="AB109" s="241"/>
      <c r="AC109" s="241"/>
      <c r="AD109" s="241"/>
      <c r="AE109" s="241"/>
    </row>
    <row r="110" spans="1:31" ht="16.5" customHeight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41"/>
      <c r="AB110" s="241"/>
      <c r="AC110" s="241"/>
      <c r="AD110" s="241"/>
      <c r="AE110" s="241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9.0039062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1" customWidth="1"/>
    <col min="6" max="6" width="8.75390625" style="161" customWidth="1"/>
    <col min="7" max="7" width="6.75390625" style="161" customWidth="1"/>
    <col min="8" max="8" width="13.375" style="161" customWidth="1"/>
    <col min="9" max="9" width="7.625" style="161" customWidth="1"/>
    <col min="10" max="24" width="3.75390625" style="165" customWidth="1"/>
    <col min="25" max="25" width="3.75390625" style="93" customWidth="1"/>
    <col min="26" max="27" width="9.125" style="93" customWidth="1"/>
    <col min="28" max="28" width="13.00390625" style="93" customWidth="1"/>
    <col min="29" max="29" width="6.00390625" style="93" customWidth="1"/>
    <col min="30" max="30" width="9.125" style="93" customWidth="1"/>
    <col min="31" max="16384" width="9.125" style="2" customWidth="1"/>
  </cols>
  <sheetData>
    <row r="1" spans="1:7" ht="15.75">
      <c r="A1" s="267" t="s">
        <v>59</v>
      </c>
      <c r="B1" s="268"/>
      <c r="C1" s="268"/>
      <c r="D1" s="268"/>
      <c r="E1" s="268"/>
      <c r="F1" s="268"/>
      <c r="G1" s="268"/>
    </row>
    <row r="2" spans="1:25" ht="19.5" customHeight="1" thickBot="1">
      <c r="A2" s="280" t="s">
        <v>20</v>
      </c>
      <c r="B2" s="281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82" t="s">
        <v>55</v>
      </c>
      <c r="F3" s="283"/>
      <c r="G3" s="283"/>
      <c r="H3" s="283"/>
      <c r="I3" s="284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85"/>
      <c r="F4" s="286"/>
      <c r="G4" s="286"/>
      <c r="H4" s="286"/>
      <c r="I4" s="287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63" t="s">
        <v>28</v>
      </c>
      <c r="B7" s="264"/>
      <c r="C7" s="264"/>
      <c r="D7" s="264"/>
      <c r="E7" s="264"/>
      <c r="F7" s="264"/>
      <c r="G7" s="264"/>
      <c r="H7" s="264"/>
      <c r="I7" s="265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242" t="s">
        <v>11</v>
      </c>
      <c r="B13" s="243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63" t="s">
        <v>29</v>
      </c>
      <c r="B14" s="264"/>
      <c r="C14" s="264"/>
      <c r="D14" s="264"/>
      <c r="E14" s="264"/>
      <c r="F14" s="264"/>
      <c r="G14" s="264"/>
      <c r="H14" s="264"/>
      <c r="I14" s="265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242" t="s">
        <v>11</v>
      </c>
      <c r="B20" s="243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63" t="s">
        <v>30</v>
      </c>
      <c r="B21" s="264"/>
      <c r="C21" s="264"/>
      <c r="D21" s="264"/>
      <c r="E21" s="264"/>
      <c r="F21" s="264"/>
      <c r="G21" s="264"/>
      <c r="H21" s="264"/>
      <c r="I21" s="265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242" t="s">
        <v>11</v>
      </c>
      <c r="B27" s="243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63" t="s">
        <v>31</v>
      </c>
      <c r="B28" s="264"/>
      <c r="C28" s="264"/>
      <c r="D28" s="264"/>
      <c r="E28" s="264"/>
      <c r="F28" s="264"/>
      <c r="G28" s="264"/>
      <c r="H28" s="264"/>
      <c r="I28" s="265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279" t="s">
        <v>11</v>
      </c>
      <c r="B34" s="256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63" t="s">
        <v>32</v>
      </c>
      <c r="B35" s="264"/>
      <c r="C35" s="264"/>
      <c r="D35" s="264"/>
      <c r="E35" s="264"/>
      <c r="F35" s="264"/>
      <c r="G35" s="264"/>
      <c r="H35" s="264"/>
      <c r="I35" s="265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255" t="s">
        <v>11</v>
      </c>
      <c r="B41" s="256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63" t="s">
        <v>33</v>
      </c>
      <c r="B42" s="264"/>
      <c r="C42" s="264"/>
      <c r="D42" s="264"/>
      <c r="E42" s="264"/>
      <c r="F42" s="264"/>
      <c r="G42" s="264"/>
      <c r="H42" s="264"/>
      <c r="I42" s="265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242" t="s">
        <v>11</v>
      </c>
      <c r="B48" s="243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89" t="s">
        <v>37</v>
      </c>
      <c r="B49" s="290"/>
      <c r="C49" s="290"/>
      <c r="D49" s="290"/>
      <c r="E49" s="290"/>
      <c r="F49" s="290"/>
      <c r="G49" s="290"/>
      <c r="H49" s="290"/>
      <c r="I49" s="291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92" t="s">
        <v>35</v>
      </c>
      <c r="B50" s="293"/>
      <c r="C50" s="293"/>
      <c r="D50" s="293"/>
      <c r="E50" s="293"/>
      <c r="F50" s="293"/>
      <c r="G50" s="293"/>
      <c r="H50" s="293"/>
      <c r="I50" s="29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62" t="s">
        <v>11</v>
      </c>
      <c r="B56" s="243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63" t="s">
        <v>36</v>
      </c>
      <c r="B57" s="264"/>
      <c r="C57" s="264"/>
      <c r="D57" s="264"/>
      <c r="E57" s="264"/>
      <c r="F57" s="264"/>
      <c r="G57" s="264"/>
      <c r="H57" s="264"/>
      <c r="I57" s="265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62" t="s">
        <v>11</v>
      </c>
      <c r="B63" s="243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89" t="s">
        <v>38</v>
      </c>
      <c r="B64" s="290"/>
      <c r="C64" s="290"/>
      <c r="D64" s="290"/>
      <c r="E64" s="290"/>
      <c r="F64" s="290"/>
      <c r="G64" s="290"/>
      <c r="H64" s="290"/>
      <c r="I64" s="291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92" t="s">
        <v>35</v>
      </c>
      <c r="B65" s="293"/>
      <c r="C65" s="293"/>
      <c r="D65" s="293"/>
      <c r="E65" s="293"/>
      <c r="F65" s="293"/>
      <c r="G65" s="293"/>
      <c r="H65" s="293"/>
      <c r="I65" s="29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62" t="s">
        <v>11</v>
      </c>
      <c r="B71" s="243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63" t="s">
        <v>39</v>
      </c>
      <c r="B72" s="264"/>
      <c r="C72" s="264"/>
      <c r="D72" s="264"/>
      <c r="E72" s="264"/>
      <c r="F72" s="264"/>
      <c r="G72" s="264"/>
      <c r="H72" s="264"/>
      <c r="I72" s="265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255" t="s">
        <v>11</v>
      </c>
      <c r="B78" s="256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89" t="s">
        <v>41</v>
      </c>
      <c r="B79" s="290"/>
      <c r="C79" s="290"/>
      <c r="D79" s="290"/>
      <c r="E79" s="290"/>
      <c r="F79" s="290"/>
      <c r="G79" s="290"/>
      <c r="H79" s="290"/>
      <c r="I79" s="291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92" t="s">
        <v>40</v>
      </c>
      <c r="B80" s="293"/>
      <c r="C80" s="293"/>
      <c r="D80" s="293"/>
      <c r="E80" s="293"/>
      <c r="F80" s="293"/>
      <c r="G80" s="293"/>
      <c r="H80" s="293"/>
      <c r="I80" s="29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63" t="s">
        <v>36</v>
      </c>
      <c r="B87" s="264"/>
      <c r="C87" s="264"/>
      <c r="D87" s="264"/>
      <c r="E87" s="264"/>
      <c r="F87" s="264"/>
      <c r="G87" s="264"/>
      <c r="H87" s="264"/>
      <c r="I87" s="265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242" t="s">
        <v>11</v>
      </c>
      <c r="B93" s="243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63" t="s">
        <v>34</v>
      </c>
      <c r="B94" s="264"/>
      <c r="C94" s="264"/>
      <c r="D94" s="264"/>
      <c r="E94" s="264"/>
      <c r="F94" s="264"/>
      <c r="G94" s="264"/>
      <c r="H94" s="264"/>
      <c r="I94" s="265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53" t="s">
        <v>14</v>
      </c>
      <c r="B96" s="254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296" t="s">
        <v>57</v>
      </c>
      <c r="B98" s="296"/>
      <c r="C98" s="296"/>
      <c r="D98" s="296"/>
      <c r="E98" s="296"/>
      <c r="F98" s="296"/>
      <c r="G98" s="296"/>
      <c r="H98" s="246">
        <f>G96</f>
        <v>0</v>
      </c>
      <c r="I98" s="246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97" t="s">
        <v>47</v>
      </c>
      <c r="B99" s="297"/>
      <c r="C99" s="297"/>
      <c r="D99" s="297"/>
      <c r="E99" s="297"/>
      <c r="F99" s="297"/>
      <c r="G99" s="297"/>
      <c r="H99" s="246"/>
      <c r="I99" s="246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97" t="s">
        <v>58</v>
      </c>
      <c r="B100" s="297"/>
      <c r="C100" s="297"/>
      <c r="D100" s="297"/>
      <c r="E100" s="297"/>
      <c r="F100" s="297"/>
      <c r="G100" s="297"/>
      <c r="H100" s="246" t="e">
        <f>(E96/D96)*100</f>
        <v>#DIV/0!</v>
      </c>
      <c r="I100" s="246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97" t="s">
        <v>61</v>
      </c>
      <c r="B101" s="297"/>
      <c r="C101" s="297"/>
      <c r="D101" s="297"/>
      <c r="E101" s="297"/>
      <c r="F101" s="297"/>
      <c r="G101" s="297"/>
      <c r="H101" s="246" t="e">
        <f>(F96/D96)*100</f>
        <v>#DIV/0!</v>
      </c>
      <c r="I101" s="246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96" t="s">
        <v>52</v>
      </c>
      <c r="B102" s="296"/>
      <c r="C102" s="296"/>
      <c r="D102" s="296"/>
      <c r="E102" s="296"/>
      <c r="F102" s="296"/>
      <c r="G102" s="296"/>
      <c r="H102" s="241" t="e">
        <f>H96*100/D96</f>
        <v>#DIV/0!</v>
      </c>
      <c r="I102" s="241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96" t="s">
        <v>49</v>
      </c>
      <c r="B103" s="296"/>
      <c r="C103" s="296"/>
      <c r="D103" s="296"/>
      <c r="E103" s="296"/>
      <c r="F103" s="296"/>
      <c r="G103" s="296"/>
      <c r="H103" s="241" t="e">
        <f>I96/D96*100</f>
        <v>#DIV/0!</v>
      </c>
      <c r="I103" s="241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5">
      <c r="E160" s="163"/>
    </row>
    <row r="161" ht="15">
      <c r="E161" s="163"/>
    </row>
    <row r="162" ht="15">
      <c r="E162" s="163"/>
    </row>
    <row r="163" ht="15">
      <c r="E163" s="163"/>
    </row>
    <row r="164" ht="15">
      <c r="E164" s="163"/>
    </row>
    <row r="165" ht="15">
      <c r="E165" s="163"/>
    </row>
    <row r="166" ht="15">
      <c r="E166" s="163"/>
    </row>
    <row r="167" ht="15">
      <c r="E167" s="163"/>
    </row>
    <row r="168" ht="15">
      <c r="E168" s="163"/>
    </row>
    <row r="169" ht="15">
      <c r="E169" s="163"/>
    </row>
    <row r="170" ht="15">
      <c r="E170" s="163"/>
    </row>
    <row r="171" ht="15">
      <c r="E171" s="163"/>
    </row>
    <row r="172" ht="15">
      <c r="E172" s="163"/>
    </row>
    <row r="173" ht="15">
      <c r="E173" s="163"/>
    </row>
    <row r="174" ht="15">
      <c r="E174" s="163"/>
    </row>
    <row r="175" ht="15">
      <c r="E175" s="163"/>
    </row>
    <row r="176" ht="15">
      <c r="E176" s="163"/>
    </row>
    <row r="177" ht="15">
      <c r="E177" s="163"/>
    </row>
    <row r="178" ht="15">
      <c r="E178" s="163"/>
    </row>
    <row r="179" ht="15">
      <c r="E179" s="163"/>
    </row>
    <row r="180" ht="15">
      <c r="E180" s="163"/>
    </row>
    <row r="181" ht="15">
      <c r="E181" s="163"/>
    </row>
    <row r="182" ht="15">
      <c r="E182" s="163"/>
    </row>
    <row r="183" ht="15">
      <c r="E183" s="163"/>
    </row>
    <row r="184" ht="15">
      <c r="E184" s="163"/>
    </row>
    <row r="185" ht="15">
      <c r="E185" s="163"/>
    </row>
    <row r="186" ht="15">
      <c r="E186" s="163"/>
    </row>
    <row r="187" ht="15">
      <c r="E187" s="163"/>
    </row>
    <row r="188" ht="15">
      <c r="E188" s="163"/>
    </row>
    <row r="189" ht="15">
      <c r="E189" s="163"/>
    </row>
    <row r="190" ht="15">
      <c r="E190" s="163"/>
    </row>
    <row r="191" ht="15">
      <c r="E191" s="163"/>
    </row>
    <row r="192" ht="15">
      <c r="E192" s="163"/>
    </row>
    <row r="193" ht="15">
      <c r="E193" s="163"/>
    </row>
    <row r="194" ht="15">
      <c r="E194" s="163"/>
    </row>
    <row r="195" ht="15">
      <c r="E195" s="163"/>
    </row>
    <row r="196" ht="15">
      <c r="E196" s="163"/>
    </row>
    <row r="197" ht="15">
      <c r="E197" s="163"/>
    </row>
    <row r="198" ht="15">
      <c r="E198" s="163"/>
    </row>
    <row r="199" ht="15">
      <c r="E199" s="163"/>
    </row>
    <row r="200" ht="15">
      <c r="E200" s="163"/>
    </row>
    <row r="201" ht="15">
      <c r="E201" s="163"/>
    </row>
    <row r="202" ht="15">
      <c r="E202" s="163"/>
    </row>
    <row r="203" ht="15">
      <c r="E203" s="163"/>
    </row>
    <row r="204" ht="15">
      <c r="E204" s="163"/>
    </row>
    <row r="205" ht="15">
      <c r="E205" s="163"/>
    </row>
    <row r="206" ht="15">
      <c r="E206" s="163"/>
    </row>
    <row r="207" ht="15">
      <c r="E207" s="163"/>
    </row>
    <row r="208" ht="15">
      <c r="E208" s="163"/>
    </row>
    <row r="209" ht="15">
      <c r="E209" s="163"/>
    </row>
    <row r="210" ht="15">
      <c r="E210" s="163"/>
    </row>
    <row r="211" ht="15">
      <c r="E211" s="163"/>
    </row>
    <row r="212" ht="15">
      <c r="E212" s="163"/>
    </row>
    <row r="213" ht="15">
      <c r="E213" s="163"/>
    </row>
    <row r="214" ht="15">
      <c r="E214" s="163"/>
    </row>
    <row r="215" ht="15">
      <c r="E215" s="163"/>
    </row>
    <row r="216" ht="15">
      <c r="E216" s="163"/>
    </row>
    <row r="217" ht="15">
      <c r="E217" s="163"/>
    </row>
    <row r="218" ht="15">
      <c r="E218" s="163"/>
    </row>
    <row r="219" ht="15">
      <c r="E219" s="163"/>
    </row>
    <row r="220" ht="15">
      <c r="E220" s="163"/>
    </row>
    <row r="221" ht="15">
      <c r="E221" s="163"/>
    </row>
    <row r="222" ht="15">
      <c r="E222" s="163"/>
    </row>
    <row r="223" ht="15">
      <c r="E223" s="163"/>
    </row>
    <row r="224" ht="15">
      <c r="E224" s="163"/>
    </row>
    <row r="225" ht="15">
      <c r="E225" s="163"/>
    </row>
    <row r="226" ht="15">
      <c r="E226" s="163"/>
    </row>
    <row r="227" ht="15">
      <c r="E227" s="163"/>
    </row>
    <row r="228" ht="15">
      <c r="E228" s="163"/>
    </row>
    <row r="229" ht="15">
      <c r="E229" s="163"/>
    </row>
    <row r="230" ht="15">
      <c r="E230" s="163"/>
    </row>
    <row r="231" ht="15">
      <c r="E231" s="163"/>
    </row>
    <row r="232" ht="15">
      <c r="E232" s="163"/>
    </row>
    <row r="233" ht="15">
      <c r="E233" s="163"/>
    </row>
    <row r="234" ht="15">
      <c r="E234" s="163"/>
    </row>
    <row r="235" ht="15">
      <c r="E235" s="163"/>
    </row>
    <row r="236" ht="15">
      <c r="E236" s="163"/>
    </row>
    <row r="237" ht="15">
      <c r="E237" s="163"/>
    </row>
    <row r="238" ht="15">
      <c r="E238" s="163"/>
    </row>
    <row r="239" ht="15">
      <c r="E239" s="163"/>
    </row>
    <row r="240" ht="15">
      <c r="E240" s="163"/>
    </row>
    <row r="241" ht="15">
      <c r="E241" s="163"/>
    </row>
    <row r="242" ht="15">
      <c r="E242" s="163"/>
    </row>
    <row r="243" ht="15">
      <c r="E243" s="163"/>
    </row>
    <row r="244" ht="15">
      <c r="E244" s="163"/>
    </row>
    <row r="245" ht="15">
      <c r="E245" s="163"/>
    </row>
    <row r="246" ht="15">
      <c r="E246" s="163"/>
    </row>
    <row r="247" ht="15">
      <c r="E247" s="163"/>
    </row>
    <row r="248" ht="15">
      <c r="E248" s="163"/>
    </row>
    <row r="249" ht="15">
      <c r="E249" s="163"/>
    </row>
    <row r="250" ht="15">
      <c r="E250" s="163"/>
    </row>
    <row r="251" ht="15">
      <c r="E251" s="163"/>
    </row>
    <row r="252" ht="15">
      <c r="E252" s="163"/>
    </row>
    <row r="253" ht="15">
      <c r="E253" s="163"/>
    </row>
    <row r="254" ht="15">
      <c r="E254" s="163"/>
    </row>
    <row r="255" ht="15">
      <c r="E255" s="163"/>
    </row>
    <row r="256" ht="15">
      <c r="E256" s="163"/>
    </row>
    <row r="257" ht="15">
      <c r="E257" s="163"/>
    </row>
  </sheetData>
  <sheetProtection/>
  <mergeCells count="44">
    <mergeCell ref="A48:B48"/>
    <mergeCell ref="A56:B56"/>
    <mergeCell ref="A63:B63"/>
    <mergeCell ref="A71:B71"/>
    <mergeCell ref="A78:B78"/>
    <mergeCell ref="A93:B93"/>
    <mergeCell ref="H103:I103"/>
    <mergeCell ref="A79:I79"/>
    <mergeCell ref="A80:I80"/>
    <mergeCell ref="A87:I87"/>
    <mergeCell ref="A94:I94"/>
    <mergeCell ref="A57:I57"/>
    <mergeCell ref="A96:B96"/>
    <mergeCell ref="A97:L97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19"/>
  <sheetViews>
    <sheetView tabSelected="1" view="pageBreakPreview" zoomScaleSheetLayoutView="100" zoomScalePageLayoutView="0" workbookViewId="0" topLeftCell="A1">
      <selection activeCell="C62" sqref="C62"/>
    </sheetView>
  </sheetViews>
  <sheetFormatPr defaultColWidth="9.00390625" defaultRowHeight="12.75"/>
  <cols>
    <col min="1" max="1" width="6.75390625" style="1" customWidth="1"/>
    <col min="2" max="2" width="48.375" style="2" customWidth="1"/>
    <col min="3" max="3" width="12.375" style="3" customWidth="1"/>
    <col min="4" max="6" width="3.75390625" style="2" customWidth="1"/>
    <col min="7" max="9" width="3.75390625" style="176" customWidth="1"/>
    <col min="10" max="13" width="3.75390625" style="2" customWidth="1"/>
    <col min="14" max="21" width="3.75390625" style="176" customWidth="1"/>
    <col min="22" max="22" width="1.00390625" style="2" customWidth="1"/>
    <col min="23" max="16384" width="9.125" style="2" customWidth="1"/>
  </cols>
  <sheetData>
    <row r="1" spans="6:21" ht="108.75" customHeight="1">
      <c r="F1" s="93"/>
      <c r="G1" s="93"/>
      <c r="H1" s="93"/>
      <c r="I1" s="93"/>
      <c r="N1" s="2"/>
      <c r="O1" s="2"/>
      <c r="P1" s="2"/>
      <c r="Q1" s="2"/>
      <c r="R1" s="305" t="s">
        <v>62</v>
      </c>
      <c r="S1" s="305"/>
      <c r="T1" s="305"/>
      <c r="U1" s="305"/>
    </row>
    <row r="2" spans="1:21" ht="15" customHeight="1">
      <c r="A2" s="298" t="s">
        <v>114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1:21" s="232" customFormat="1" ht="15" customHeight="1">
      <c r="A3" s="299" t="s">
        <v>110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1:21" s="232" customFormat="1" ht="15" customHeight="1">
      <c r="A4" s="299" t="s">
        <v>111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21" s="232" customFormat="1" ht="15" customHeight="1">
      <c r="A5" s="299" t="s">
        <v>112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21" s="232" customFormat="1" ht="15" customHeight="1">
      <c r="A6" s="301" t="s">
        <v>113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</row>
    <row r="7" spans="1:21" s="173" customFormat="1" ht="15" customHeight="1">
      <c r="A7" s="300" t="s">
        <v>115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1:21" s="173" customFormat="1" ht="15" customHeight="1">
      <c r="A8" s="300" t="s">
        <v>116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</row>
    <row r="9" spans="1:21" s="173" customFormat="1" ht="15" customHeight="1" thickBot="1">
      <c r="A9" s="302" t="s">
        <v>117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</row>
    <row r="10" spans="5:21" ht="12.75" customHeight="1" thickBot="1" thickTop="1">
      <c r="E10" s="4"/>
      <c r="F10" s="269" t="s">
        <v>3</v>
      </c>
      <c r="G10" s="270"/>
      <c r="H10" s="270"/>
      <c r="I10" s="270"/>
      <c r="J10" s="270"/>
      <c r="K10" s="270"/>
      <c r="L10" s="270"/>
      <c r="M10" s="271"/>
      <c r="N10" s="303" t="s">
        <v>0</v>
      </c>
      <c r="O10" s="304"/>
      <c r="P10" s="304"/>
      <c r="Q10" s="304"/>
      <c r="R10" s="303" t="s">
        <v>1</v>
      </c>
      <c r="S10" s="304"/>
      <c r="T10" s="304"/>
      <c r="U10" s="304"/>
    </row>
    <row r="11" spans="5:21" ht="16.5" customHeight="1" thickBot="1" thickTop="1">
      <c r="E11" s="4"/>
      <c r="F11" s="272"/>
      <c r="G11" s="273"/>
      <c r="H11" s="273"/>
      <c r="I11" s="273"/>
      <c r="J11" s="273"/>
      <c r="K11" s="273"/>
      <c r="L11" s="273"/>
      <c r="M11" s="274"/>
      <c r="N11" s="177" t="s">
        <v>4</v>
      </c>
      <c r="O11" s="177"/>
      <c r="P11" s="177" t="s">
        <v>5</v>
      </c>
      <c r="Q11" s="177"/>
      <c r="R11" s="177" t="s">
        <v>6</v>
      </c>
      <c r="S11" s="177"/>
      <c r="T11" s="177" t="s">
        <v>7</v>
      </c>
      <c r="U11" s="177"/>
    </row>
    <row r="12" spans="1:21" s="76" customFormat="1" ht="157.5" customHeight="1" thickBot="1" thickTop="1">
      <c r="A12" s="7" t="s">
        <v>10</v>
      </c>
      <c r="B12" s="8" t="s">
        <v>21</v>
      </c>
      <c r="C12" s="9" t="s">
        <v>56</v>
      </c>
      <c r="D12" s="99" t="s">
        <v>43</v>
      </c>
      <c r="E12" s="99" t="s">
        <v>44</v>
      </c>
      <c r="F12" s="99" t="s">
        <v>11</v>
      </c>
      <c r="G12" s="178" t="s">
        <v>23</v>
      </c>
      <c r="H12" s="204" t="s">
        <v>24</v>
      </c>
      <c r="I12" s="204" t="s">
        <v>25</v>
      </c>
      <c r="J12" s="98" t="s">
        <v>26</v>
      </c>
      <c r="K12" s="98" t="s">
        <v>27</v>
      </c>
      <c r="L12" s="99" t="s">
        <v>51</v>
      </c>
      <c r="M12" s="100" t="s">
        <v>50</v>
      </c>
      <c r="N12" s="178" t="s">
        <v>12</v>
      </c>
      <c r="O12" s="179" t="s">
        <v>18</v>
      </c>
      <c r="P12" s="178" t="s">
        <v>12</v>
      </c>
      <c r="Q12" s="179" t="s">
        <v>18</v>
      </c>
      <c r="R12" s="178" t="s">
        <v>12</v>
      </c>
      <c r="S12" s="179" t="s">
        <v>18</v>
      </c>
      <c r="T12" s="178" t="s">
        <v>12</v>
      </c>
      <c r="U12" s="179" t="s">
        <v>18</v>
      </c>
    </row>
    <row r="13" spans="1:21" s="72" customFormat="1" ht="16.5" thickBot="1" thickTop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205">
        <v>8</v>
      </c>
      <c r="H13" s="205">
        <v>9</v>
      </c>
      <c r="I13" s="205">
        <v>10</v>
      </c>
      <c r="J13" s="73">
        <v>11</v>
      </c>
      <c r="K13" s="73">
        <v>12</v>
      </c>
      <c r="L13" s="73">
        <v>13</v>
      </c>
      <c r="M13" s="73">
        <v>14</v>
      </c>
      <c r="N13" s="180">
        <v>15</v>
      </c>
      <c r="O13" s="181">
        <v>16</v>
      </c>
      <c r="P13" s="180">
        <v>17</v>
      </c>
      <c r="Q13" s="181">
        <v>18</v>
      </c>
      <c r="R13" s="180">
        <v>19</v>
      </c>
      <c r="S13" s="181">
        <v>20</v>
      </c>
      <c r="T13" s="180">
        <v>21</v>
      </c>
      <c r="U13" s="181">
        <v>22</v>
      </c>
    </row>
    <row r="14" spans="1:21" s="159" customFormat="1" ht="16.5" customHeight="1" thickBot="1" thickTop="1">
      <c r="A14" s="263" t="s">
        <v>68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</row>
    <row r="15" spans="1:21" ht="16.5" customHeight="1" thickTop="1">
      <c r="A15" s="10">
        <v>1</v>
      </c>
      <c r="B15" s="89" t="s">
        <v>64</v>
      </c>
      <c r="C15" s="235" t="s">
        <v>122</v>
      </c>
      <c r="D15" s="57"/>
      <c r="E15" s="108" t="s">
        <v>65</v>
      </c>
      <c r="F15" s="58">
        <f aca="true" t="shared" si="0" ref="F15:F20">SUM(G15:M15)</f>
        <v>30</v>
      </c>
      <c r="G15" s="182"/>
      <c r="H15" s="206"/>
      <c r="I15" s="207"/>
      <c r="J15" s="90"/>
      <c r="K15" s="90">
        <v>30</v>
      </c>
      <c r="L15" s="90"/>
      <c r="M15" s="90"/>
      <c r="N15" s="182"/>
      <c r="O15" s="183">
        <v>30</v>
      </c>
      <c r="P15" s="182"/>
      <c r="Q15" s="183"/>
      <c r="R15" s="182"/>
      <c r="S15" s="183"/>
      <c r="T15" s="182"/>
      <c r="U15" s="183"/>
    </row>
    <row r="16" spans="1:21" ht="16.5" customHeight="1">
      <c r="A16" s="11">
        <v>2</v>
      </c>
      <c r="B16" s="12" t="s">
        <v>66</v>
      </c>
      <c r="C16" s="233" t="s">
        <v>157</v>
      </c>
      <c r="D16" s="14" t="s">
        <v>82</v>
      </c>
      <c r="E16" s="15"/>
      <c r="F16" s="16">
        <f t="shared" si="0"/>
        <v>30</v>
      </c>
      <c r="G16" s="184"/>
      <c r="H16" s="208"/>
      <c r="I16" s="209"/>
      <c r="J16" s="102"/>
      <c r="K16" s="102">
        <v>30</v>
      </c>
      <c r="L16" s="102"/>
      <c r="M16" s="102"/>
      <c r="N16" s="184"/>
      <c r="O16" s="185"/>
      <c r="P16" s="184"/>
      <c r="Q16" s="185">
        <v>30</v>
      </c>
      <c r="R16" s="184"/>
      <c r="S16" s="185"/>
      <c r="T16" s="184"/>
      <c r="U16" s="185"/>
    </row>
    <row r="17" spans="1:21" ht="16.5" customHeight="1">
      <c r="A17" s="11">
        <v>3</v>
      </c>
      <c r="B17" s="22" t="s">
        <v>67</v>
      </c>
      <c r="C17" s="234" t="s">
        <v>123</v>
      </c>
      <c r="D17" s="25"/>
      <c r="E17" s="26" t="s">
        <v>83</v>
      </c>
      <c r="F17" s="16">
        <f t="shared" si="0"/>
        <v>30</v>
      </c>
      <c r="G17" s="186"/>
      <c r="H17" s="210"/>
      <c r="I17" s="208">
        <v>30</v>
      </c>
      <c r="J17" s="28"/>
      <c r="K17" s="28"/>
      <c r="L17" s="28"/>
      <c r="M17" s="28"/>
      <c r="N17" s="186"/>
      <c r="O17" s="187"/>
      <c r="P17" s="186"/>
      <c r="Q17" s="187"/>
      <c r="R17" s="186"/>
      <c r="S17" s="187">
        <v>30</v>
      </c>
      <c r="T17" s="186"/>
      <c r="U17" s="187"/>
    </row>
    <row r="18" spans="1:21" ht="16.5" customHeight="1">
      <c r="A18" s="11">
        <v>4</v>
      </c>
      <c r="B18" s="22" t="s">
        <v>76</v>
      </c>
      <c r="C18" s="234" t="s">
        <v>124</v>
      </c>
      <c r="D18" s="25"/>
      <c r="E18" s="26" t="s">
        <v>65</v>
      </c>
      <c r="F18" s="16">
        <f t="shared" si="0"/>
        <v>15</v>
      </c>
      <c r="G18" s="186"/>
      <c r="H18" s="210"/>
      <c r="I18" s="208">
        <v>15</v>
      </c>
      <c r="J18" s="28"/>
      <c r="K18" s="28"/>
      <c r="L18" s="28"/>
      <c r="M18" s="28"/>
      <c r="N18" s="186"/>
      <c r="O18" s="187">
        <v>15</v>
      </c>
      <c r="P18" s="186"/>
      <c r="Q18" s="187"/>
      <c r="R18" s="186"/>
      <c r="S18" s="187"/>
      <c r="T18" s="186"/>
      <c r="U18" s="187"/>
    </row>
    <row r="19" spans="1:21" ht="16.5" customHeight="1">
      <c r="A19" s="11">
        <v>5</v>
      </c>
      <c r="B19" s="22" t="s">
        <v>77</v>
      </c>
      <c r="C19" s="234" t="s">
        <v>125</v>
      </c>
      <c r="D19" s="25"/>
      <c r="E19" s="26" t="s">
        <v>65</v>
      </c>
      <c r="F19" s="16">
        <f t="shared" si="0"/>
        <v>30</v>
      </c>
      <c r="G19" s="186"/>
      <c r="H19" s="210"/>
      <c r="I19" s="208">
        <v>30</v>
      </c>
      <c r="J19" s="28"/>
      <c r="K19" s="28"/>
      <c r="L19" s="28"/>
      <c r="M19" s="28"/>
      <c r="N19" s="186"/>
      <c r="O19" s="187">
        <v>30</v>
      </c>
      <c r="P19" s="186"/>
      <c r="Q19" s="187"/>
      <c r="R19" s="186"/>
      <c r="S19" s="187"/>
      <c r="T19" s="186"/>
      <c r="U19" s="187"/>
    </row>
    <row r="20" spans="1:21" ht="16.5" customHeight="1" thickBot="1">
      <c r="A20" s="11">
        <v>6</v>
      </c>
      <c r="B20" s="22" t="s">
        <v>78</v>
      </c>
      <c r="C20" s="234" t="s">
        <v>126</v>
      </c>
      <c r="D20" s="25"/>
      <c r="E20" s="26" t="s">
        <v>83</v>
      </c>
      <c r="F20" s="16">
        <f t="shared" si="0"/>
        <v>15</v>
      </c>
      <c r="G20" s="186"/>
      <c r="H20" s="210"/>
      <c r="I20" s="211">
        <v>15</v>
      </c>
      <c r="J20" s="28"/>
      <c r="K20" s="28"/>
      <c r="L20" s="28"/>
      <c r="M20" s="28"/>
      <c r="N20" s="186"/>
      <c r="O20" s="187"/>
      <c r="P20" s="186"/>
      <c r="Q20" s="187"/>
      <c r="R20" s="186"/>
      <c r="S20" s="187">
        <v>15</v>
      </c>
      <c r="T20" s="186"/>
      <c r="U20" s="187"/>
    </row>
    <row r="21" spans="1:21" s="159" customFormat="1" ht="16.5" customHeight="1" thickBot="1" thickTop="1">
      <c r="A21" s="242" t="s">
        <v>11</v>
      </c>
      <c r="B21" s="243"/>
      <c r="C21" s="31"/>
      <c r="D21" s="33"/>
      <c r="E21" s="33"/>
      <c r="F21" s="214">
        <f aca="true" t="shared" si="1" ref="F21:U21">SUM(F15:F20)</f>
        <v>150</v>
      </c>
      <c r="G21" s="215">
        <f t="shared" si="1"/>
        <v>0</v>
      </c>
      <c r="H21" s="216">
        <f t="shared" si="1"/>
        <v>0</v>
      </c>
      <c r="I21" s="216">
        <f t="shared" si="1"/>
        <v>90</v>
      </c>
      <c r="J21" s="217">
        <f t="shared" si="1"/>
        <v>0</v>
      </c>
      <c r="K21" s="217">
        <f t="shared" si="1"/>
        <v>60</v>
      </c>
      <c r="L21" s="217">
        <f t="shared" si="1"/>
        <v>0</v>
      </c>
      <c r="M21" s="218">
        <f t="shared" si="1"/>
        <v>0</v>
      </c>
      <c r="N21" s="215">
        <f t="shared" si="1"/>
        <v>0</v>
      </c>
      <c r="O21" s="219">
        <f t="shared" si="1"/>
        <v>75</v>
      </c>
      <c r="P21" s="215">
        <f t="shared" si="1"/>
        <v>0</v>
      </c>
      <c r="Q21" s="219">
        <f t="shared" si="1"/>
        <v>30</v>
      </c>
      <c r="R21" s="215">
        <f t="shared" si="1"/>
        <v>0</v>
      </c>
      <c r="S21" s="220">
        <f t="shared" si="1"/>
        <v>45</v>
      </c>
      <c r="T21" s="215">
        <f t="shared" si="1"/>
        <v>0</v>
      </c>
      <c r="U21" s="219">
        <f t="shared" si="1"/>
        <v>0</v>
      </c>
    </row>
    <row r="22" spans="1:21" ht="16.5" customHeight="1" thickBot="1" thickTop="1">
      <c r="A22" s="263" t="s">
        <v>69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</row>
    <row r="23" spans="1:21" ht="16.5" customHeight="1" thickTop="1">
      <c r="A23" s="10">
        <v>1</v>
      </c>
      <c r="B23" s="111" t="s">
        <v>79</v>
      </c>
      <c r="C23" s="235" t="s">
        <v>127</v>
      </c>
      <c r="D23" s="57"/>
      <c r="E23" s="57" t="s">
        <v>65</v>
      </c>
      <c r="F23" s="58">
        <f>SUM(G23:M23)</f>
        <v>30</v>
      </c>
      <c r="G23" s="182"/>
      <c r="H23" s="206"/>
      <c r="I23" s="206">
        <v>30</v>
      </c>
      <c r="J23" s="90"/>
      <c r="K23" s="90"/>
      <c r="L23" s="90"/>
      <c r="M23" s="90"/>
      <c r="N23" s="182"/>
      <c r="O23" s="183">
        <v>30</v>
      </c>
      <c r="P23" s="182"/>
      <c r="Q23" s="183"/>
      <c r="R23" s="182"/>
      <c r="S23" s="183"/>
      <c r="T23" s="182"/>
      <c r="U23" s="183"/>
    </row>
    <row r="24" spans="1:29" ht="16.5" customHeight="1">
      <c r="A24" s="11">
        <v>2</v>
      </c>
      <c r="B24" s="45" t="s">
        <v>80</v>
      </c>
      <c r="C24" s="234" t="s">
        <v>128</v>
      </c>
      <c r="D24" s="14"/>
      <c r="E24" s="14" t="s">
        <v>82</v>
      </c>
      <c r="F24" s="41">
        <f>SUM(G24:M24)</f>
        <v>30</v>
      </c>
      <c r="G24" s="184"/>
      <c r="H24" s="208"/>
      <c r="I24" s="209">
        <v>30</v>
      </c>
      <c r="J24" s="102"/>
      <c r="K24" s="102"/>
      <c r="L24" s="102"/>
      <c r="M24" s="102"/>
      <c r="N24" s="184"/>
      <c r="O24" s="185"/>
      <c r="P24" s="184"/>
      <c r="Q24" s="185">
        <v>30</v>
      </c>
      <c r="R24" s="184"/>
      <c r="S24" s="185"/>
      <c r="T24" s="184"/>
      <c r="U24" s="185"/>
      <c r="W24" s="93"/>
      <c r="X24" s="93"/>
      <c r="Y24" s="93"/>
      <c r="Z24" s="93"/>
      <c r="AA24" s="93"/>
      <c r="AB24" s="93"/>
      <c r="AC24" s="93"/>
    </row>
    <row r="25" spans="1:29" ht="16.5" customHeight="1" thickBot="1">
      <c r="A25" s="46">
        <v>3</v>
      </c>
      <c r="B25" s="47" t="s">
        <v>81</v>
      </c>
      <c r="C25" s="234" t="s">
        <v>129</v>
      </c>
      <c r="D25" s="49"/>
      <c r="E25" s="49" t="s">
        <v>65</v>
      </c>
      <c r="F25" s="50">
        <f>SUM(G25:M25)</f>
        <v>15</v>
      </c>
      <c r="G25" s="188"/>
      <c r="H25" s="211"/>
      <c r="I25" s="211">
        <v>15</v>
      </c>
      <c r="J25" s="30"/>
      <c r="K25" s="30"/>
      <c r="L25" s="30"/>
      <c r="M25" s="30"/>
      <c r="N25" s="188"/>
      <c r="O25" s="189">
        <v>15</v>
      </c>
      <c r="P25" s="188"/>
      <c r="Q25" s="189"/>
      <c r="R25" s="188"/>
      <c r="S25" s="189"/>
      <c r="T25" s="188"/>
      <c r="U25" s="189"/>
      <c r="W25" s="93"/>
      <c r="X25" s="93"/>
      <c r="Y25" s="93"/>
      <c r="Z25" s="93"/>
      <c r="AA25" s="93"/>
      <c r="AB25" s="93"/>
      <c r="AC25" s="93"/>
    </row>
    <row r="26" spans="1:29" s="159" customFormat="1" ht="16.5" customHeight="1" thickBot="1" thickTop="1">
      <c r="A26" s="242" t="s">
        <v>11</v>
      </c>
      <c r="B26" s="243"/>
      <c r="C26" s="53"/>
      <c r="D26" s="55"/>
      <c r="E26" s="55"/>
      <c r="F26" s="214">
        <f aca="true" t="shared" si="2" ref="F26:U26">SUM(F23:F25)</f>
        <v>75</v>
      </c>
      <c r="G26" s="221">
        <f t="shared" si="2"/>
        <v>0</v>
      </c>
      <c r="H26" s="222">
        <f t="shared" si="2"/>
        <v>0</v>
      </c>
      <c r="I26" s="222">
        <f t="shared" si="2"/>
        <v>75</v>
      </c>
      <c r="J26" s="223">
        <f t="shared" si="2"/>
        <v>0</v>
      </c>
      <c r="K26" s="223">
        <f t="shared" si="2"/>
        <v>0</v>
      </c>
      <c r="L26" s="223">
        <f t="shared" si="2"/>
        <v>0</v>
      </c>
      <c r="M26" s="223">
        <f t="shared" si="2"/>
        <v>0</v>
      </c>
      <c r="N26" s="221">
        <f t="shared" si="2"/>
        <v>0</v>
      </c>
      <c r="O26" s="224">
        <f t="shared" si="2"/>
        <v>45</v>
      </c>
      <c r="P26" s="221">
        <f t="shared" si="2"/>
        <v>0</v>
      </c>
      <c r="Q26" s="224">
        <f t="shared" si="2"/>
        <v>30</v>
      </c>
      <c r="R26" s="221">
        <f t="shared" si="2"/>
        <v>0</v>
      </c>
      <c r="S26" s="225">
        <f t="shared" si="2"/>
        <v>0</v>
      </c>
      <c r="T26" s="221">
        <f t="shared" si="2"/>
        <v>0</v>
      </c>
      <c r="U26" s="224">
        <f t="shared" si="2"/>
        <v>0</v>
      </c>
      <c r="W26" s="94"/>
      <c r="X26" s="94"/>
      <c r="Y26" s="94"/>
      <c r="Z26" s="94"/>
      <c r="AA26" s="94"/>
      <c r="AB26" s="94"/>
      <c r="AC26" s="94"/>
    </row>
    <row r="27" spans="1:29" ht="16.5" customHeight="1" thickBot="1" thickTop="1">
      <c r="A27" s="289" t="s">
        <v>70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W27" s="94"/>
      <c r="X27" s="94"/>
      <c r="Y27" s="94"/>
      <c r="Z27" s="94"/>
      <c r="AA27" s="94"/>
      <c r="AB27" s="94"/>
      <c r="AC27" s="93"/>
    </row>
    <row r="28" spans="1:29" ht="16.5" customHeight="1" thickTop="1">
      <c r="A28" s="10">
        <v>1</v>
      </c>
      <c r="B28" s="118" t="s">
        <v>120</v>
      </c>
      <c r="C28" s="234" t="s">
        <v>130</v>
      </c>
      <c r="D28" s="57"/>
      <c r="E28" s="119" t="s">
        <v>65</v>
      </c>
      <c r="F28" s="58">
        <f aca="true" t="shared" si="3" ref="F28:F38">SUM(G28:M28)</f>
        <v>30</v>
      </c>
      <c r="G28" s="182"/>
      <c r="H28" s="206"/>
      <c r="I28" s="206">
        <v>30</v>
      </c>
      <c r="J28" s="90"/>
      <c r="K28" s="120"/>
      <c r="L28" s="120"/>
      <c r="M28" s="59"/>
      <c r="N28" s="190"/>
      <c r="O28" s="191">
        <v>30</v>
      </c>
      <c r="P28" s="182"/>
      <c r="Q28" s="183"/>
      <c r="R28" s="182"/>
      <c r="S28" s="183"/>
      <c r="T28" s="182"/>
      <c r="U28" s="183"/>
      <c r="W28" s="93"/>
      <c r="X28" s="93"/>
      <c r="Y28" s="93"/>
      <c r="Z28" s="93"/>
      <c r="AA28" s="93"/>
      <c r="AB28" s="93"/>
      <c r="AC28" s="93"/>
    </row>
    <row r="29" spans="1:29" ht="16.5" customHeight="1">
      <c r="A29" s="11">
        <v>2</v>
      </c>
      <c r="B29" s="62" t="s">
        <v>85</v>
      </c>
      <c r="C29" s="234" t="s">
        <v>131</v>
      </c>
      <c r="D29" s="14" t="s">
        <v>65</v>
      </c>
      <c r="E29" s="63"/>
      <c r="F29" s="41">
        <f t="shared" si="3"/>
        <v>15</v>
      </c>
      <c r="G29" s="193">
        <v>15</v>
      </c>
      <c r="H29" s="208"/>
      <c r="I29" s="208"/>
      <c r="J29" s="102"/>
      <c r="K29" s="21"/>
      <c r="L29" s="21"/>
      <c r="M29" s="20"/>
      <c r="N29" s="184">
        <v>15</v>
      </c>
      <c r="O29" s="192"/>
      <c r="P29" s="184"/>
      <c r="Q29" s="185"/>
      <c r="R29" s="184"/>
      <c r="S29" s="185"/>
      <c r="T29" s="184"/>
      <c r="U29" s="185"/>
      <c r="W29" s="93"/>
      <c r="X29" s="93"/>
      <c r="Y29" s="93"/>
      <c r="Z29" s="93"/>
      <c r="AA29" s="93"/>
      <c r="AB29" s="93"/>
      <c r="AC29" s="93"/>
    </row>
    <row r="30" spans="1:29" ht="16.5" customHeight="1">
      <c r="A30" s="11">
        <v>3</v>
      </c>
      <c r="B30" s="62" t="s">
        <v>86</v>
      </c>
      <c r="C30" s="234" t="s">
        <v>132</v>
      </c>
      <c r="D30" s="14" t="s">
        <v>82</v>
      </c>
      <c r="E30" s="63"/>
      <c r="F30" s="41">
        <f t="shared" si="3"/>
        <v>15</v>
      </c>
      <c r="G30" s="193">
        <v>15</v>
      </c>
      <c r="H30" s="208"/>
      <c r="I30" s="208"/>
      <c r="J30" s="102"/>
      <c r="K30" s="21"/>
      <c r="L30" s="21"/>
      <c r="M30" s="20"/>
      <c r="N30" s="184"/>
      <c r="O30" s="192"/>
      <c r="P30" s="184">
        <v>15</v>
      </c>
      <c r="Q30" s="185"/>
      <c r="R30" s="184"/>
      <c r="S30" s="185"/>
      <c r="T30" s="184"/>
      <c r="U30" s="185"/>
      <c r="W30" s="93"/>
      <c r="X30" s="93"/>
      <c r="Y30" s="93"/>
      <c r="Z30" s="93"/>
      <c r="AA30" s="93"/>
      <c r="AB30" s="93"/>
      <c r="AC30" s="93"/>
    </row>
    <row r="31" spans="1:29" ht="16.5" customHeight="1">
      <c r="A31" s="11">
        <v>4</v>
      </c>
      <c r="B31" s="62" t="s">
        <v>87</v>
      </c>
      <c r="C31" s="234" t="s">
        <v>133</v>
      </c>
      <c r="D31" s="14" t="s">
        <v>83</v>
      </c>
      <c r="E31" s="63"/>
      <c r="F31" s="41">
        <f t="shared" si="3"/>
        <v>15</v>
      </c>
      <c r="G31" s="193">
        <v>15</v>
      </c>
      <c r="H31" s="208"/>
      <c r="I31" s="208"/>
      <c r="J31" s="102"/>
      <c r="K31" s="21"/>
      <c r="L31" s="21"/>
      <c r="M31" s="20"/>
      <c r="N31" s="184"/>
      <c r="O31" s="192"/>
      <c r="P31" s="184"/>
      <c r="Q31" s="185"/>
      <c r="R31" s="184">
        <v>15</v>
      </c>
      <c r="S31" s="185"/>
      <c r="T31" s="184"/>
      <c r="U31" s="185"/>
      <c r="W31" s="93"/>
      <c r="X31" s="93"/>
      <c r="Y31" s="93"/>
      <c r="Z31" s="93"/>
      <c r="AA31" s="93"/>
      <c r="AB31" s="93"/>
      <c r="AC31" s="93"/>
    </row>
    <row r="32" spans="1:29" ht="16.5" customHeight="1">
      <c r="A32" s="11">
        <v>5</v>
      </c>
      <c r="B32" s="62" t="s">
        <v>88</v>
      </c>
      <c r="C32" s="234" t="s">
        <v>134</v>
      </c>
      <c r="D32" s="14" t="s">
        <v>83</v>
      </c>
      <c r="E32" s="63"/>
      <c r="F32" s="41">
        <f t="shared" si="3"/>
        <v>15</v>
      </c>
      <c r="G32" s="193">
        <v>15</v>
      </c>
      <c r="H32" s="208"/>
      <c r="I32" s="208"/>
      <c r="J32" s="102"/>
      <c r="K32" s="21"/>
      <c r="L32" s="21"/>
      <c r="M32" s="20"/>
      <c r="N32" s="184"/>
      <c r="O32" s="192"/>
      <c r="P32" s="184"/>
      <c r="Q32" s="185"/>
      <c r="R32" s="184">
        <v>15</v>
      </c>
      <c r="S32" s="185"/>
      <c r="T32" s="184"/>
      <c r="U32" s="185"/>
      <c r="W32" s="93"/>
      <c r="X32" s="93"/>
      <c r="Y32" s="93"/>
      <c r="Z32" s="93"/>
      <c r="AA32" s="93"/>
      <c r="AB32" s="93"/>
      <c r="AC32" s="93"/>
    </row>
    <row r="33" spans="1:29" ht="16.5" customHeight="1">
      <c r="A33" s="11">
        <v>6</v>
      </c>
      <c r="B33" s="62" t="s">
        <v>89</v>
      </c>
      <c r="C33" s="234" t="s">
        <v>135</v>
      </c>
      <c r="D33" s="14" t="s">
        <v>83</v>
      </c>
      <c r="E33" s="63"/>
      <c r="F33" s="41">
        <f t="shared" si="3"/>
        <v>30</v>
      </c>
      <c r="G33" s="193">
        <v>30</v>
      </c>
      <c r="H33" s="208"/>
      <c r="I33" s="208"/>
      <c r="J33" s="102"/>
      <c r="K33" s="21"/>
      <c r="L33" s="21"/>
      <c r="M33" s="20"/>
      <c r="N33" s="184"/>
      <c r="O33" s="192"/>
      <c r="P33" s="184"/>
      <c r="Q33" s="185"/>
      <c r="R33" s="184">
        <v>30</v>
      </c>
      <c r="S33" s="185"/>
      <c r="T33" s="184"/>
      <c r="U33" s="185"/>
      <c r="W33" s="93"/>
      <c r="X33" s="93"/>
      <c r="Y33" s="93"/>
      <c r="Z33" s="93"/>
      <c r="AA33" s="93"/>
      <c r="AB33" s="93"/>
      <c r="AC33" s="93"/>
    </row>
    <row r="34" spans="1:29" ht="16.5" customHeight="1">
      <c r="A34" s="11">
        <v>7</v>
      </c>
      <c r="B34" s="62" t="s">
        <v>90</v>
      </c>
      <c r="C34" s="234" t="s">
        <v>136</v>
      </c>
      <c r="D34" s="14"/>
      <c r="E34" s="63" t="s">
        <v>82</v>
      </c>
      <c r="F34" s="41">
        <f t="shared" si="3"/>
        <v>30</v>
      </c>
      <c r="G34" s="193"/>
      <c r="H34" s="208"/>
      <c r="I34" s="208">
        <v>30</v>
      </c>
      <c r="J34" s="102"/>
      <c r="K34" s="21"/>
      <c r="L34" s="21"/>
      <c r="M34" s="20"/>
      <c r="N34" s="184"/>
      <c r="O34" s="192"/>
      <c r="P34" s="184"/>
      <c r="Q34" s="185">
        <v>30</v>
      </c>
      <c r="R34" s="184"/>
      <c r="S34" s="185"/>
      <c r="T34" s="184"/>
      <c r="U34" s="185"/>
      <c r="W34" s="93"/>
      <c r="X34" s="93"/>
      <c r="Y34" s="93"/>
      <c r="Z34" s="93"/>
      <c r="AA34" s="93"/>
      <c r="AB34" s="93"/>
      <c r="AC34" s="93"/>
    </row>
    <row r="35" spans="1:29" ht="16.5" customHeight="1">
      <c r="A35" s="11">
        <v>8</v>
      </c>
      <c r="B35" s="62" t="s">
        <v>91</v>
      </c>
      <c r="C35" s="234" t="s">
        <v>137</v>
      </c>
      <c r="D35" s="14"/>
      <c r="E35" s="63" t="s">
        <v>84</v>
      </c>
      <c r="F35" s="41">
        <f t="shared" si="3"/>
        <v>30</v>
      </c>
      <c r="G35" s="193">
        <v>30</v>
      </c>
      <c r="H35" s="208"/>
      <c r="I35" s="208"/>
      <c r="J35" s="102"/>
      <c r="K35" s="21"/>
      <c r="L35" s="21"/>
      <c r="M35" s="20"/>
      <c r="N35" s="184"/>
      <c r="O35" s="192"/>
      <c r="P35" s="184"/>
      <c r="Q35" s="185"/>
      <c r="R35" s="184"/>
      <c r="S35" s="185"/>
      <c r="T35" s="184">
        <v>30</v>
      </c>
      <c r="U35" s="185"/>
      <c r="W35" s="93"/>
      <c r="X35" s="93"/>
      <c r="Y35" s="93"/>
      <c r="Z35" s="93"/>
      <c r="AA35" s="93"/>
      <c r="AB35" s="93"/>
      <c r="AC35" s="93"/>
    </row>
    <row r="36" spans="1:21" ht="16.5" customHeight="1">
      <c r="A36" s="11">
        <v>9</v>
      </c>
      <c r="B36" s="62" t="s">
        <v>92</v>
      </c>
      <c r="C36" s="234" t="s">
        <v>138</v>
      </c>
      <c r="D36" s="14"/>
      <c r="E36" s="63" t="s">
        <v>83</v>
      </c>
      <c r="F36" s="41">
        <f t="shared" si="3"/>
        <v>15</v>
      </c>
      <c r="G36" s="193"/>
      <c r="H36" s="208"/>
      <c r="I36" s="208">
        <v>15</v>
      </c>
      <c r="J36" s="102"/>
      <c r="K36" s="21"/>
      <c r="L36" s="21"/>
      <c r="M36" s="20"/>
      <c r="N36" s="184"/>
      <c r="O36" s="192"/>
      <c r="P36" s="193"/>
      <c r="Q36" s="185"/>
      <c r="R36" s="193"/>
      <c r="S36" s="185">
        <v>15</v>
      </c>
      <c r="T36" s="184"/>
      <c r="U36" s="185"/>
    </row>
    <row r="37" spans="1:21" ht="16.5" customHeight="1">
      <c r="A37" s="11">
        <v>10</v>
      </c>
      <c r="B37" s="62" t="s">
        <v>93</v>
      </c>
      <c r="C37" s="234" t="s">
        <v>139</v>
      </c>
      <c r="D37" s="14" t="s">
        <v>82</v>
      </c>
      <c r="E37" s="63" t="s">
        <v>82</v>
      </c>
      <c r="F37" s="41">
        <f t="shared" si="3"/>
        <v>30</v>
      </c>
      <c r="G37" s="193">
        <v>15</v>
      </c>
      <c r="H37" s="208"/>
      <c r="I37" s="208">
        <v>15</v>
      </c>
      <c r="J37" s="102"/>
      <c r="K37" s="21"/>
      <c r="L37" s="21"/>
      <c r="M37" s="20"/>
      <c r="N37" s="184"/>
      <c r="O37" s="192"/>
      <c r="P37" s="193">
        <v>15</v>
      </c>
      <c r="Q37" s="185">
        <v>15</v>
      </c>
      <c r="R37" s="193"/>
      <c r="S37" s="185"/>
      <c r="T37" s="184"/>
      <c r="U37" s="185"/>
    </row>
    <row r="38" spans="1:21" ht="16.5" customHeight="1" thickBot="1">
      <c r="A38" s="11">
        <v>11</v>
      </c>
      <c r="B38" s="62" t="s">
        <v>94</v>
      </c>
      <c r="C38" s="234" t="s">
        <v>140</v>
      </c>
      <c r="D38" s="14"/>
      <c r="E38" s="63" t="s">
        <v>84</v>
      </c>
      <c r="F38" s="41">
        <f t="shared" si="3"/>
        <v>30</v>
      </c>
      <c r="G38" s="193"/>
      <c r="H38" s="208"/>
      <c r="I38" s="208">
        <v>30</v>
      </c>
      <c r="J38" s="102"/>
      <c r="K38" s="21"/>
      <c r="L38" s="21"/>
      <c r="M38" s="29"/>
      <c r="N38" s="193"/>
      <c r="O38" s="194"/>
      <c r="P38" s="184"/>
      <c r="Q38" s="185"/>
      <c r="R38" s="193"/>
      <c r="S38" s="189"/>
      <c r="T38" s="184"/>
      <c r="U38" s="185">
        <v>30</v>
      </c>
    </row>
    <row r="39" spans="1:21" s="159" customFormat="1" ht="16.5" customHeight="1" thickBot="1" thickTop="1">
      <c r="A39" s="242" t="s">
        <v>11</v>
      </c>
      <c r="B39" s="243"/>
      <c r="C39" s="31"/>
      <c r="D39" s="33"/>
      <c r="E39" s="33"/>
      <c r="F39" s="214">
        <f>SUM(F28:F38)</f>
        <v>255</v>
      </c>
      <c r="G39" s="215">
        <f aca="true" t="shared" si="4" ref="G39:U39">SUM(G28:G38)</f>
        <v>135</v>
      </c>
      <c r="H39" s="216">
        <f t="shared" si="4"/>
        <v>0</v>
      </c>
      <c r="I39" s="216">
        <f t="shared" si="4"/>
        <v>120</v>
      </c>
      <c r="J39" s="217">
        <f t="shared" si="4"/>
        <v>0</v>
      </c>
      <c r="K39" s="217">
        <f t="shared" si="4"/>
        <v>0</v>
      </c>
      <c r="L39" s="217">
        <f t="shared" si="4"/>
        <v>0</v>
      </c>
      <c r="M39" s="218">
        <f t="shared" si="4"/>
        <v>0</v>
      </c>
      <c r="N39" s="215">
        <f t="shared" si="4"/>
        <v>15</v>
      </c>
      <c r="O39" s="219">
        <f t="shared" si="4"/>
        <v>30</v>
      </c>
      <c r="P39" s="215">
        <f t="shared" si="4"/>
        <v>30</v>
      </c>
      <c r="Q39" s="219">
        <f t="shared" si="4"/>
        <v>45</v>
      </c>
      <c r="R39" s="215">
        <f t="shared" si="4"/>
        <v>60</v>
      </c>
      <c r="S39" s="219">
        <f t="shared" si="4"/>
        <v>15</v>
      </c>
      <c r="T39" s="215">
        <f t="shared" si="4"/>
        <v>30</v>
      </c>
      <c r="U39" s="219">
        <f t="shared" si="4"/>
        <v>30</v>
      </c>
    </row>
    <row r="40" spans="1:21" ht="16.5" customHeight="1" thickBot="1" thickTop="1">
      <c r="A40" s="263" t="s">
        <v>71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</row>
    <row r="41" spans="1:21" ht="16.5" customHeight="1" thickTop="1">
      <c r="A41" s="39">
        <v>1</v>
      </c>
      <c r="B41" s="125" t="s">
        <v>95</v>
      </c>
      <c r="C41" s="234" t="s">
        <v>141</v>
      </c>
      <c r="D41" s="40" t="s">
        <v>82</v>
      </c>
      <c r="E41" s="40"/>
      <c r="F41" s="41">
        <f aca="true" t="shared" si="5" ref="F41:F49">SUM(G41:M41)</f>
        <v>30</v>
      </c>
      <c r="G41" s="195">
        <v>30</v>
      </c>
      <c r="H41" s="212"/>
      <c r="I41" s="212"/>
      <c r="J41" s="43"/>
      <c r="K41" s="43"/>
      <c r="L41" s="43"/>
      <c r="M41" s="43"/>
      <c r="N41" s="195"/>
      <c r="O41" s="196"/>
      <c r="P41" s="195">
        <v>30</v>
      </c>
      <c r="Q41" s="196"/>
      <c r="R41" s="195"/>
      <c r="S41" s="197"/>
      <c r="T41" s="195"/>
      <c r="U41" s="196"/>
    </row>
    <row r="42" spans="1:21" ht="16.5" customHeight="1">
      <c r="A42" s="11">
        <v>2</v>
      </c>
      <c r="B42" s="12" t="s">
        <v>96</v>
      </c>
      <c r="C42" s="234" t="s">
        <v>142</v>
      </c>
      <c r="D42" s="14"/>
      <c r="E42" s="14" t="s">
        <v>65</v>
      </c>
      <c r="F42" s="16">
        <f t="shared" si="5"/>
        <v>30</v>
      </c>
      <c r="G42" s="184"/>
      <c r="H42" s="208"/>
      <c r="I42" s="208">
        <v>30</v>
      </c>
      <c r="J42" s="102"/>
      <c r="K42" s="102"/>
      <c r="L42" s="102"/>
      <c r="M42" s="102"/>
      <c r="N42" s="184"/>
      <c r="O42" s="185">
        <v>30</v>
      </c>
      <c r="P42" s="184"/>
      <c r="Q42" s="185"/>
      <c r="R42" s="184"/>
      <c r="S42" s="198"/>
      <c r="T42" s="184"/>
      <c r="U42" s="185"/>
    </row>
    <row r="43" spans="1:21" ht="16.5" customHeight="1">
      <c r="A43" s="11">
        <v>3</v>
      </c>
      <c r="B43" s="12" t="s">
        <v>97</v>
      </c>
      <c r="C43" s="234" t="s">
        <v>143</v>
      </c>
      <c r="D43" s="14"/>
      <c r="E43" s="14" t="s">
        <v>65</v>
      </c>
      <c r="F43" s="16">
        <f t="shared" si="5"/>
        <v>30</v>
      </c>
      <c r="G43" s="184">
        <v>15</v>
      </c>
      <c r="H43" s="208"/>
      <c r="I43" s="208"/>
      <c r="J43" s="102">
        <v>15</v>
      </c>
      <c r="K43" s="102"/>
      <c r="L43" s="102"/>
      <c r="M43" s="102"/>
      <c r="N43" s="184">
        <v>15</v>
      </c>
      <c r="O43" s="185">
        <v>15</v>
      </c>
      <c r="P43" s="184"/>
      <c r="Q43" s="185"/>
      <c r="R43" s="184"/>
      <c r="S43" s="198"/>
      <c r="T43" s="184"/>
      <c r="U43" s="185"/>
    </row>
    <row r="44" spans="1:21" ht="16.5" customHeight="1">
      <c r="A44" s="11">
        <v>4</v>
      </c>
      <c r="B44" s="12" t="s">
        <v>98</v>
      </c>
      <c r="C44" s="234" t="s">
        <v>144</v>
      </c>
      <c r="D44" s="14"/>
      <c r="E44" s="14" t="s">
        <v>82</v>
      </c>
      <c r="F44" s="16">
        <f t="shared" si="5"/>
        <v>30</v>
      </c>
      <c r="G44" s="184"/>
      <c r="H44" s="208"/>
      <c r="I44" s="208">
        <v>30</v>
      </c>
      <c r="J44" s="102"/>
      <c r="K44" s="102"/>
      <c r="L44" s="102"/>
      <c r="M44" s="102"/>
      <c r="N44" s="184"/>
      <c r="O44" s="185"/>
      <c r="P44" s="184"/>
      <c r="Q44" s="185">
        <v>30</v>
      </c>
      <c r="R44" s="184"/>
      <c r="S44" s="198"/>
      <c r="T44" s="184"/>
      <c r="U44" s="185"/>
    </row>
    <row r="45" spans="1:21" ht="16.5" customHeight="1">
      <c r="A45" s="11">
        <v>5</v>
      </c>
      <c r="B45" s="12" t="s">
        <v>118</v>
      </c>
      <c r="C45" s="234" t="s">
        <v>145</v>
      </c>
      <c r="D45" s="14"/>
      <c r="E45" s="14" t="s">
        <v>65</v>
      </c>
      <c r="F45" s="16">
        <f t="shared" si="5"/>
        <v>30</v>
      </c>
      <c r="G45" s="184"/>
      <c r="H45" s="208"/>
      <c r="I45" s="208">
        <v>30</v>
      </c>
      <c r="J45" s="102"/>
      <c r="K45" s="102"/>
      <c r="L45" s="102"/>
      <c r="M45" s="102"/>
      <c r="N45" s="184"/>
      <c r="O45" s="185">
        <v>30</v>
      </c>
      <c r="P45" s="184"/>
      <c r="Q45" s="185"/>
      <c r="R45" s="184"/>
      <c r="S45" s="198"/>
      <c r="T45" s="184"/>
      <c r="U45" s="185"/>
    </row>
    <row r="46" spans="1:21" ht="16.5" customHeight="1">
      <c r="A46" s="11">
        <v>6</v>
      </c>
      <c r="B46" s="12" t="s">
        <v>119</v>
      </c>
      <c r="C46" s="234" t="s">
        <v>146</v>
      </c>
      <c r="D46" s="14"/>
      <c r="E46" s="14" t="s">
        <v>82</v>
      </c>
      <c r="F46" s="16">
        <f t="shared" si="5"/>
        <v>30</v>
      </c>
      <c r="G46" s="184"/>
      <c r="H46" s="208"/>
      <c r="I46" s="208">
        <v>30</v>
      </c>
      <c r="J46" s="102"/>
      <c r="K46" s="102"/>
      <c r="L46" s="102"/>
      <c r="M46" s="102"/>
      <c r="N46" s="184"/>
      <c r="O46" s="185"/>
      <c r="P46" s="184"/>
      <c r="Q46" s="185">
        <v>30</v>
      </c>
      <c r="R46" s="184"/>
      <c r="S46" s="198"/>
      <c r="T46" s="184"/>
      <c r="U46" s="185"/>
    </row>
    <row r="47" spans="1:21" ht="16.5" customHeight="1">
      <c r="A47" s="11">
        <v>7</v>
      </c>
      <c r="B47" s="12" t="s">
        <v>99</v>
      </c>
      <c r="C47" s="234" t="s">
        <v>147</v>
      </c>
      <c r="D47" s="14"/>
      <c r="E47" s="14" t="s">
        <v>82</v>
      </c>
      <c r="F47" s="16">
        <f t="shared" si="5"/>
        <v>30</v>
      </c>
      <c r="G47" s="184"/>
      <c r="H47" s="208"/>
      <c r="I47" s="208">
        <v>30</v>
      </c>
      <c r="J47" s="102"/>
      <c r="K47" s="102"/>
      <c r="L47" s="102"/>
      <c r="M47" s="102"/>
      <c r="N47" s="184"/>
      <c r="O47" s="185"/>
      <c r="P47" s="184"/>
      <c r="Q47" s="185">
        <v>30</v>
      </c>
      <c r="R47" s="184"/>
      <c r="S47" s="198"/>
      <c r="T47" s="184"/>
      <c r="U47" s="185"/>
    </row>
    <row r="48" spans="1:21" ht="16.5" customHeight="1">
      <c r="A48" s="11">
        <v>8</v>
      </c>
      <c r="B48" s="12" t="s">
        <v>100</v>
      </c>
      <c r="C48" s="234" t="s">
        <v>148</v>
      </c>
      <c r="D48" s="14"/>
      <c r="E48" s="14" t="s">
        <v>82</v>
      </c>
      <c r="F48" s="16">
        <f t="shared" si="5"/>
        <v>15</v>
      </c>
      <c r="G48" s="184"/>
      <c r="H48" s="208"/>
      <c r="I48" s="208">
        <v>15</v>
      </c>
      <c r="J48" s="102"/>
      <c r="K48" s="102"/>
      <c r="L48" s="102"/>
      <c r="M48" s="102"/>
      <c r="N48" s="184"/>
      <c r="O48" s="185"/>
      <c r="P48" s="184"/>
      <c r="Q48" s="185">
        <v>15</v>
      </c>
      <c r="R48" s="184"/>
      <c r="S48" s="198"/>
      <c r="T48" s="184"/>
      <c r="U48" s="185"/>
    </row>
    <row r="49" spans="1:21" ht="16.5" customHeight="1" thickBot="1">
      <c r="A49" s="68">
        <v>9</v>
      </c>
      <c r="B49" s="12" t="s">
        <v>101</v>
      </c>
      <c r="C49" s="234" t="s">
        <v>149</v>
      </c>
      <c r="D49" s="14"/>
      <c r="E49" s="14" t="s">
        <v>83</v>
      </c>
      <c r="F49" s="16">
        <f t="shared" si="5"/>
        <v>15</v>
      </c>
      <c r="G49" s="184"/>
      <c r="H49" s="208"/>
      <c r="I49" s="208">
        <v>15</v>
      </c>
      <c r="J49" s="102"/>
      <c r="K49" s="102"/>
      <c r="L49" s="102"/>
      <c r="M49" s="102"/>
      <c r="N49" s="184"/>
      <c r="O49" s="185"/>
      <c r="P49" s="184"/>
      <c r="Q49" s="185"/>
      <c r="R49" s="184"/>
      <c r="S49" s="198">
        <v>15</v>
      </c>
      <c r="T49" s="184"/>
      <c r="U49" s="185"/>
    </row>
    <row r="50" spans="1:21" s="159" customFormat="1" ht="16.5" customHeight="1" thickBot="1" thickTop="1">
      <c r="A50" s="279" t="s">
        <v>11</v>
      </c>
      <c r="B50" s="256"/>
      <c r="C50" s="81"/>
      <c r="D50" s="83"/>
      <c r="E50" s="83"/>
      <c r="F50" s="226">
        <f>SUM(F41:F49)</f>
        <v>240</v>
      </c>
      <c r="G50" s="227">
        <f aca="true" t="shared" si="6" ref="G50:U50">SUM(G41:G49)</f>
        <v>45</v>
      </c>
      <c r="H50" s="228">
        <f t="shared" si="6"/>
        <v>0</v>
      </c>
      <c r="I50" s="228">
        <f t="shared" si="6"/>
        <v>180</v>
      </c>
      <c r="J50" s="229">
        <f t="shared" si="6"/>
        <v>15</v>
      </c>
      <c r="K50" s="229">
        <f t="shared" si="6"/>
        <v>0</v>
      </c>
      <c r="L50" s="229">
        <f t="shared" si="6"/>
        <v>0</v>
      </c>
      <c r="M50" s="230">
        <f t="shared" si="6"/>
        <v>0</v>
      </c>
      <c r="N50" s="227">
        <f t="shared" si="6"/>
        <v>15</v>
      </c>
      <c r="O50" s="231">
        <f t="shared" si="6"/>
        <v>75</v>
      </c>
      <c r="P50" s="227">
        <f t="shared" si="6"/>
        <v>30</v>
      </c>
      <c r="Q50" s="231">
        <f t="shared" si="6"/>
        <v>105</v>
      </c>
      <c r="R50" s="227">
        <f t="shared" si="6"/>
        <v>0</v>
      </c>
      <c r="S50" s="231">
        <f t="shared" si="6"/>
        <v>15</v>
      </c>
      <c r="T50" s="227">
        <f t="shared" si="6"/>
        <v>0</v>
      </c>
      <c r="U50" s="231">
        <f t="shared" si="6"/>
        <v>0</v>
      </c>
    </row>
    <row r="51" spans="1:21" ht="16.5" customHeight="1" thickBot="1" thickTop="1">
      <c r="A51" s="263" t="s">
        <v>73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</row>
    <row r="52" spans="1:21" ht="16.5" customHeight="1" thickTop="1">
      <c r="A52" s="39">
        <v>1</v>
      </c>
      <c r="B52" s="125" t="s">
        <v>102</v>
      </c>
      <c r="C52" s="234" t="s">
        <v>150</v>
      </c>
      <c r="D52" s="40"/>
      <c r="E52" s="40" t="s">
        <v>83</v>
      </c>
      <c r="F52" s="41">
        <f>SUM(G52:M52)</f>
        <v>30</v>
      </c>
      <c r="G52" s="195">
        <v>30</v>
      </c>
      <c r="H52" s="212"/>
      <c r="I52" s="212"/>
      <c r="J52" s="43"/>
      <c r="K52" s="43"/>
      <c r="L52" s="43"/>
      <c r="M52" s="43"/>
      <c r="N52" s="195"/>
      <c r="O52" s="196"/>
      <c r="P52" s="195"/>
      <c r="Q52" s="196"/>
      <c r="R52" s="195">
        <v>30</v>
      </c>
      <c r="S52" s="197"/>
      <c r="T52" s="195"/>
      <c r="U52" s="196"/>
    </row>
    <row r="53" spans="1:21" ht="16.5" customHeight="1">
      <c r="A53" s="11">
        <v>2</v>
      </c>
      <c r="B53" s="125" t="s">
        <v>103</v>
      </c>
      <c r="C53" s="234" t="s">
        <v>151</v>
      </c>
      <c r="D53" s="14"/>
      <c r="E53" s="14" t="s">
        <v>83</v>
      </c>
      <c r="F53" s="16">
        <f>SUM(G53:M53)</f>
        <v>30</v>
      </c>
      <c r="G53" s="184">
        <v>30</v>
      </c>
      <c r="H53" s="208"/>
      <c r="I53" s="208"/>
      <c r="J53" s="102"/>
      <c r="K53" s="102"/>
      <c r="L53" s="102"/>
      <c r="M53" s="102"/>
      <c r="N53" s="184"/>
      <c r="O53" s="185"/>
      <c r="P53" s="184"/>
      <c r="Q53" s="185"/>
      <c r="R53" s="184">
        <v>30</v>
      </c>
      <c r="S53" s="198"/>
      <c r="T53" s="184"/>
      <c r="U53" s="185"/>
    </row>
    <row r="54" spans="1:21" ht="16.5" customHeight="1">
      <c r="A54" s="11">
        <v>3</v>
      </c>
      <c r="B54" s="125" t="s">
        <v>104</v>
      </c>
      <c r="C54" s="234" t="s">
        <v>152</v>
      </c>
      <c r="D54" s="14"/>
      <c r="E54" s="14" t="s">
        <v>84</v>
      </c>
      <c r="F54" s="16">
        <f>SUM(G54:M54)</f>
        <v>30</v>
      </c>
      <c r="G54" s="184">
        <v>30</v>
      </c>
      <c r="H54" s="208"/>
      <c r="I54" s="208"/>
      <c r="J54" s="102"/>
      <c r="K54" s="102"/>
      <c r="L54" s="102"/>
      <c r="M54" s="102"/>
      <c r="N54" s="184"/>
      <c r="O54" s="185"/>
      <c r="P54" s="184"/>
      <c r="Q54" s="185"/>
      <c r="R54" s="184"/>
      <c r="S54" s="198"/>
      <c r="T54" s="184">
        <v>30</v>
      </c>
      <c r="U54" s="185"/>
    </row>
    <row r="55" spans="1:21" ht="16.5" customHeight="1" thickBot="1">
      <c r="A55" s="46">
        <v>4</v>
      </c>
      <c r="B55" s="125" t="s">
        <v>105</v>
      </c>
      <c r="C55" s="234" t="s">
        <v>153</v>
      </c>
      <c r="D55" s="14"/>
      <c r="E55" s="14" t="s">
        <v>84</v>
      </c>
      <c r="F55" s="16">
        <f>SUM(G55:M55)</f>
        <v>30</v>
      </c>
      <c r="G55" s="184">
        <v>30</v>
      </c>
      <c r="H55" s="208"/>
      <c r="I55" s="208"/>
      <c r="J55" s="102"/>
      <c r="K55" s="102"/>
      <c r="L55" s="102"/>
      <c r="M55" s="102"/>
      <c r="N55" s="184"/>
      <c r="O55" s="185"/>
      <c r="P55" s="184"/>
      <c r="Q55" s="185"/>
      <c r="R55" s="184"/>
      <c r="S55" s="198"/>
      <c r="T55" s="184">
        <v>30</v>
      </c>
      <c r="U55" s="185"/>
    </row>
    <row r="56" spans="1:21" s="159" customFormat="1" ht="16.5" customHeight="1" thickBot="1" thickTop="1">
      <c r="A56" s="255" t="s">
        <v>11</v>
      </c>
      <c r="B56" s="256"/>
      <c r="C56" s="81"/>
      <c r="D56" s="83"/>
      <c r="E56" s="83"/>
      <c r="F56" s="226">
        <f aca="true" t="shared" si="7" ref="F56:U56">SUM(F52:F55)</f>
        <v>120</v>
      </c>
      <c r="G56" s="227">
        <f t="shared" si="7"/>
        <v>120</v>
      </c>
      <c r="H56" s="228">
        <f t="shared" si="7"/>
        <v>0</v>
      </c>
      <c r="I56" s="228">
        <f t="shared" si="7"/>
        <v>0</v>
      </c>
      <c r="J56" s="229">
        <f t="shared" si="7"/>
        <v>0</v>
      </c>
      <c r="K56" s="229">
        <f t="shared" si="7"/>
        <v>0</v>
      </c>
      <c r="L56" s="229">
        <f t="shared" si="7"/>
        <v>0</v>
      </c>
      <c r="M56" s="229">
        <f t="shared" si="7"/>
        <v>0</v>
      </c>
      <c r="N56" s="227">
        <f t="shared" si="7"/>
        <v>0</v>
      </c>
      <c r="O56" s="231">
        <f t="shared" si="7"/>
        <v>0</v>
      </c>
      <c r="P56" s="227">
        <f t="shared" si="7"/>
        <v>0</v>
      </c>
      <c r="Q56" s="231">
        <f t="shared" si="7"/>
        <v>0</v>
      </c>
      <c r="R56" s="227">
        <f t="shared" si="7"/>
        <v>60</v>
      </c>
      <c r="S56" s="231">
        <f t="shared" si="7"/>
        <v>0</v>
      </c>
      <c r="T56" s="227">
        <f t="shared" si="7"/>
        <v>60</v>
      </c>
      <c r="U56" s="231">
        <f t="shared" si="7"/>
        <v>0</v>
      </c>
    </row>
    <row r="57" spans="1:21" s="159" customFormat="1" ht="16.5" customHeight="1" thickBot="1" thickTop="1">
      <c r="A57" s="263" t="s">
        <v>74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</row>
    <row r="58" spans="1:21" ht="16.5" customHeight="1" thickTop="1">
      <c r="A58" s="39">
        <v>1</v>
      </c>
      <c r="B58" s="125" t="s">
        <v>106</v>
      </c>
      <c r="C58" s="236" t="s">
        <v>159</v>
      </c>
      <c r="D58" s="40"/>
      <c r="E58" s="40" t="s">
        <v>83</v>
      </c>
      <c r="F58" s="41">
        <f>SUM(G58:M58)</f>
        <v>30</v>
      </c>
      <c r="G58" s="195">
        <v>30</v>
      </c>
      <c r="H58" s="212"/>
      <c r="I58" s="212"/>
      <c r="J58" s="43"/>
      <c r="K58" s="43"/>
      <c r="L58" s="43"/>
      <c r="M58" s="43"/>
      <c r="N58" s="195"/>
      <c r="O58" s="196"/>
      <c r="P58" s="195"/>
      <c r="Q58" s="196"/>
      <c r="R58" s="195">
        <v>30</v>
      </c>
      <c r="S58" s="197"/>
      <c r="T58" s="195"/>
      <c r="U58" s="196"/>
    </row>
    <row r="59" spans="1:21" ht="16.5" customHeight="1" thickBot="1">
      <c r="A59" s="24">
        <v>2</v>
      </c>
      <c r="B59" s="22" t="s">
        <v>107</v>
      </c>
      <c r="C59" s="234" t="s">
        <v>158</v>
      </c>
      <c r="D59" s="25"/>
      <c r="E59" s="25" t="s">
        <v>84</v>
      </c>
      <c r="F59" s="128">
        <f>SUM(G59:M59)</f>
        <v>30</v>
      </c>
      <c r="G59" s="186">
        <v>30</v>
      </c>
      <c r="H59" s="210"/>
      <c r="I59" s="210"/>
      <c r="J59" s="28"/>
      <c r="K59" s="28"/>
      <c r="L59" s="28"/>
      <c r="M59" s="28"/>
      <c r="N59" s="186"/>
      <c r="O59" s="187"/>
      <c r="P59" s="186"/>
      <c r="Q59" s="187"/>
      <c r="R59" s="186"/>
      <c r="S59" s="199"/>
      <c r="T59" s="186">
        <v>30</v>
      </c>
      <c r="U59" s="187"/>
    </row>
    <row r="60" spans="1:21" s="159" customFormat="1" ht="16.5" customHeight="1" thickBot="1" thickTop="1">
      <c r="A60" s="242" t="s">
        <v>11</v>
      </c>
      <c r="B60" s="243"/>
      <c r="C60" s="31"/>
      <c r="D60" s="33"/>
      <c r="E60" s="33"/>
      <c r="F60" s="214">
        <f aca="true" t="shared" si="8" ref="F60:U60">SUM(F58:F59)</f>
        <v>60</v>
      </c>
      <c r="G60" s="215">
        <f t="shared" si="8"/>
        <v>60</v>
      </c>
      <c r="H60" s="216">
        <f t="shared" si="8"/>
        <v>0</v>
      </c>
      <c r="I60" s="216">
        <f t="shared" si="8"/>
        <v>0</v>
      </c>
      <c r="J60" s="217">
        <f t="shared" si="8"/>
        <v>0</v>
      </c>
      <c r="K60" s="217">
        <f t="shared" si="8"/>
        <v>0</v>
      </c>
      <c r="L60" s="217">
        <f t="shared" si="8"/>
        <v>0</v>
      </c>
      <c r="M60" s="217">
        <f t="shared" si="8"/>
        <v>0</v>
      </c>
      <c r="N60" s="215">
        <f t="shared" si="8"/>
        <v>0</v>
      </c>
      <c r="O60" s="219">
        <f t="shared" si="8"/>
        <v>0</v>
      </c>
      <c r="P60" s="215">
        <f t="shared" si="8"/>
        <v>0</v>
      </c>
      <c r="Q60" s="219">
        <f t="shared" si="8"/>
        <v>0</v>
      </c>
      <c r="R60" s="215">
        <f t="shared" si="8"/>
        <v>30</v>
      </c>
      <c r="S60" s="219">
        <f t="shared" si="8"/>
        <v>0</v>
      </c>
      <c r="T60" s="215">
        <f t="shared" si="8"/>
        <v>30</v>
      </c>
      <c r="U60" s="219">
        <f t="shared" si="8"/>
        <v>0</v>
      </c>
    </row>
    <row r="61" spans="1:21" ht="16.5" customHeight="1" thickBot="1" thickTop="1">
      <c r="A61" s="259" t="s">
        <v>72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</row>
    <row r="62" spans="1:21" ht="16.5" customHeight="1" thickTop="1">
      <c r="A62" s="10">
        <v>1</v>
      </c>
      <c r="B62" s="89" t="s">
        <v>160</v>
      </c>
      <c r="C62" s="235" t="s">
        <v>161</v>
      </c>
      <c r="D62" s="57"/>
      <c r="E62" s="57" t="s">
        <v>82</v>
      </c>
      <c r="F62" s="16">
        <f>SUM(G62:M62)</f>
        <v>30</v>
      </c>
      <c r="G62" s="182"/>
      <c r="H62" s="206"/>
      <c r="I62" s="206"/>
      <c r="J62" s="90"/>
      <c r="K62" s="90"/>
      <c r="L62" s="90">
        <v>30</v>
      </c>
      <c r="M62" s="90"/>
      <c r="N62" s="182"/>
      <c r="O62" s="183"/>
      <c r="P62" s="182"/>
      <c r="Q62" s="183">
        <v>30</v>
      </c>
      <c r="R62" s="182"/>
      <c r="S62" s="191"/>
      <c r="T62" s="182"/>
      <c r="U62" s="183"/>
    </row>
    <row r="63" spans="1:21" ht="16.5" customHeight="1">
      <c r="A63" s="237">
        <v>2</v>
      </c>
      <c r="B63" s="125" t="s">
        <v>108</v>
      </c>
      <c r="C63" s="234" t="s">
        <v>154</v>
      </c>
      <c r="D63" s="40"/>
      <c r="E63" s="40" t="s">
        <v>83</v>
      </c>
      <c r="F63" s="16">
        <f>SUM(G63:M63)</f>
        <v>30</v>
      </c>
      <c r="G63" s="195"/>
      <c r="H63" s="212"/>
      <c r="I63" s="212"/>
      <c r="J63" s="43"/>
      <c r="K63" s="43"/>
      <c r="L63" s="43">
        <v>30</v>
      </c>
      <c r="M63" s="43"/>
      <c r="N63" s="195"/>
      <c r="O63" s="196"/>
      <c r="P63" s="195"/>
      <c r="Q63" s="196"/>
      <c r="R63" s="195"/>
      <c r="S63" s="197">
        <v>30</v>
      </c>
      <c r="T63" s="195"/>
      <c r="U63" s="196"/>
    </row>
    <row r="64" spans="1:21" ht="16.5" customHeight="1" thickBot="1">
      <c r="A64" s="46">
        <v>3</v>
      </c>
      <c r="B64" s="12" t="s">
        <v>109</v>
      </c>
      <c r="C64" s="234" t="s">
        <v>155</v>
      </c>
      <c r="D64" s="14"/>
      <c r="E64" s="14" t="s">
        <v>84</v>
      </c>
      <c r="F64" s="16">
        <f>SUM(G64:M64)</f>
        <v>30</v>
      </c>
      <c r="G64" s="184"/>
      <c r="H64" s="208"/>
      <c r="I64" s="208"/>
      <c r="J64" s="102"/>
      <c r="K64" s="102"/>
      <c r="L64" s="102">
        <v>30</v>
      </c>
      <c r="M64" s="102"/>
      <c r="N64" s="184"/>
      <c r="O64" s="185"/>
      <c r="P64" s="184"/>
      <c r="Q64" s="185"/>
      <c r="R64" s="184"/>
      <c r="S64" s="198"/>
      <c r="T64" s="184"/>
      <c r="U64" s="185">
        <v>30</v>
      </c>
    </row>
    <row r="65" spans="1:21" s="159" customFormat="1" ht="16.5" customHeight="1" thickBot="1" thickTop="1">
      <c r="A65" s="262" t="s">
        <v>11</v>
      </c>
      <c r="B65" s="243"/>
      <c r="C65" s="31"/>
      <c r="D65" s="33"/>
      <c r="E65" s="33"/>
      <c r="F65" s="214">
        <f aca="true" t="shared" si="9" ref="F65:U65">SUM(F62:F64)</f>
        <v>90</v>
      </c>
      <c r="G65" s="215">
        <f t="shared" si="9"/>
        <v>0</v>
      </c>
      <c r="H65" s="216">
        <f t="shared" si="9"/>
        <v>0</v>
      </c>
      <c r="I65" s="216">
        <f t="shared" si="9"/>
        <v>0</v>
      </c>
      <c r="J65" s="217">
        <f t="shared" si="9"/>
        <v>0</v>
      </c>
      <c r="K65" s="217">
        <f t="shared" si="9"/>
        <v>0</v>
      </c>
      <c r="L65" s="217">
        <f t="shared" si="9"/>
        <v>90</v>
      </c>
      <c r="M65" s="217">
        <f t="shared" si="9"/>
        <v>0</v>
      </c>
      <c r="N65" s="215">
        <f t="shared" si="9"/>
        <v>0</v>
      </c>
      <c r="O65" s="219">
        <f t="shared" si="9"/>
        <v>0</v>
      </c>
      <c r="P65" s="215">
        <f t="shared" si="9"/>
        <v>0</v>
      </c>
      <c r="Q65" s="219">
        <f t="shared" si="9"/>
        <v>30</v>
      </c>
      <c r="R65" s="215">
        <f t="shared" si="9"/>
        <v>0</v>
      </c>
      <c r="S65" s="219">
        <f t="shared" si="9"/>
        <v>30</v>
      </c>
      <c r="T65" s="215">
        <f t="shared" si="9"/>
        <v>0</v>
      </c>
      <c r="U65" s="219">
        <f t="shared" si="9"/>
        <v>30</v>
      </c>
    </row>
    <row r="66" spans="1:21" ht="16.5" customHeight="1" thickBot="1" thickTop="1">
      <c r="A66" s="263" t="s">
        <v>75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</row>
    <row r="67" spans="1:21" ht="16.5" customHeight="1" thickBot="1" thickTop="1">
      <c r="A67" s="130"/>
      <c r="B67" s="131" t="s">
        <v>121</v>
      </c>
      <c r="C67" s="234" t="s">
        <v>156</v>
      </c>
      <c r="D67" s="133"/>
      <c r="E67" s="134">
        <v>4</v>
      </c>
      <c r="F67" s="16"/>
      <c r="G67" s="200"/>
      <c r="H67" s="213"/>
      <c r="I67" s="213"/>
      <c r="J67" s="137"/>
      <c r="K67" s="137"/>
      <c r="L67" s="137"/>
      <c r="M67" s="138"/>
      <c r="N67" s="200"/>
      <c r="O67" s="201"/>
      <c r="P67" s="202"/>
      <c r="Q67" s="203"/>
      <c r="R67" s="200"/>
      <c r="S67" s="201"/>
      <c r="T67" s="202"/>
      <c r="U67" s="203"/>
    </row>
    <row r="68" spans="1:21" s="71" customFormat="1" ht="16.5" customHeight="1" thickBot="1" thickTop="1">
      <c r="A68" s="253" t="s">
        <v>14</v>
      </c>
      <c r="B68" s="254"/>
      <c r="C68" s="146"/>
      <c r="D68" s="306">
        <f>D67+D56+D50+D39+D26+D21</f>
        <v>0</v>
      </c>
      <c r="E68" s="258"/>
      <c r="F68" s="175">
        <f aca="true" t="shared" si="10" ref="F68:U68">F21+F26+F39+F50+F56+F60+F65+F67</f>
        <v>990</v>
      </c>
      <c r="G68" s="175">
        <f t="shared" si="10"/>
        <v>360</v>
      </c>
      <c r="H68" s="175">
        <f t="shared" si="10"/>
        <v>0</v>
      </c>
      <c r="I68" s="175">
        <f t="shared" si="10"/>
        <v>465</v>
      </c>
      <c r="J68" s="175">
        <f t="shared" si="10"/>
        <v>15</v>
      </c>
      <c r="K68" s="175">
        <f t="shared" si="10"/>
        <v>60</v>
      </c>
      <c r="L68" s="175">
        <f t="shared" si="10"/>
        <v>90</v>
      </c>
      <c r="M68" s="175">
        <f t="shared" si="10"/>
        <v>0</v>
      </c>
      <c r="N68" s="175">
        <f t="shared" si="10"/>
        <v>30</v>
      </c>
      <c r="O68" s="175">
        <f t="shared" si="10"/>
        <v>225</v>
      </c>
      <c r="P68" s="175">
        <f t="shared" si="10"/>
        <v>60</v>
      </c>
      <c r="Q68" s="175">
        <f t="shared" si="10"/>
        <v>240</v>
      </c>
      <c r="R68" s="175">
        <f t="shared" si="10"/>
        <v>150</v>
      </c>
      <c r="S68" s="175">
        <f t="shared" si="10"/>
        <v>105</v>
      </c>
      <c r="T68" s="175">
        <f t="shared" si="10"/>
        <v>120</v>
      </c>
      <c r="U68" s="175">
        <f t="shared" si="10"/>
        <v>60</v>
      </c>
    </row>
    <row r="69" spans="1:21" ht="12.75" customHeight="1" thickBot="1" thickTop="1">
      <c r="A69" s="149"/>
      <c r="B69" s="149"/>
      <c r="C69" s="150"/>
      <c r="D69" s="149" t="s">
        <v>16</v>
      </c>
      <c r="E69" s="151"/>
      <c r="F69" s="174">
        <f>SUM(N68:U68)</f>
        <v>990</v>
      </c>
      <c r="G69" s="151"/>
      <c r="H69" s="151"/>
      <c r="I69" s="151"/>
      <c r="J69" s="151"/>
      <c r="K69" s="151"/>
      <c r="L69" s="151"/>
      <c r="M69" s="151"/>
      <c r="N69" s="244"/>
      <c r="O69" s="244"/>
      <c r="P69" s="244"/>
      <c r="Q69" s="244"/>
      <c r="R69" s="244"/>
      <c r="S69" s="244"/>
      <c r="T69" s="244"/>
      <c r="U69" s="244"/>
    </row>
    <row r="70" spans="1:21" ht="13.5" customHeight="1" thickBot="1" thickTop="1">
      <c r="A70" s="149"/>
      <c r="B70" s="149"/>
      <c r="C70" s="150"/>
      <c r="D70" s="149" t="s">
        <v>17</v>
      </c>
      <c r="E70" s="149"/>
      <c r="F70" s="174">
        <f>SUM(G68:M68)</f>
        <v>990</v>
      </c>
      <c r="G70" s="149"/>
      <c r="H70" s="151"/>
      <c r="I70" s="277" t="s">
        <v>13</v>
      </c>
      <c r="J70" s="277"/>
      <c r="K70" s="277"/>
      <c r="L70" s="277"/>
      <c r="M70" s="278"/>
      <c r="N70" s="155">
        <f>COUNTIF($D15:$D68,1)</f>
        <v>1</v>
      </c>
      <c r="O70" s="156">
        <f>COUNTIF($E15:$E68,1)</f>
        <v>9</v>
      </c>
      <c r="P70" s="155">
        <f>COUNTIF($D15:$D68,2)</f>
        <v>4</v>
      </c>
      <c r="Q70" s="156">
        <f>COUNTIF($E15:$E68,2)</f>
        <v>8</v>
      </c>
      <c r="R70" s="155">
        <f>COUNTIF($D15:$D68,3)</f>
        <v>3</v>
      </c>
      <c r="S70" s="156">
        <f>COUNTIF($E15:$E68,3)</f>
        <v>8</v>
      </c>
      <c r="T70" s="155">
        <f>COUNTIF($D15:$D68,4)</f>
        <v>0</v>
      </c>
      <c r="U70" s="156">
        <f>COUNTIF($E15:$E68,4)</f>
        <v>7</v>
      </c>
    </row>
    <row r="71" spans="1:21" ht="12.75" customHeight="1" thickTop="1">
      <c r="A71" s="151"/>
      <c r="B71" s="151"/>
      <c r="C71" s="157"/>
      <c r="D71" s="151"/>
      <c r="E71" s="151"/>
      <c r="F71" s="158">
        <f>IF(F69=F70,"","BŁĄD !!! SPRAWDŹ WIERSZ OGÓŁEM")</f>
      </c>
      <c r="G71" s="151"/>
      <c r="H71" s="151"/>
      <c r="I71" s="151"/>
      <c r="J71" s="151"/>
      <c r="K71" s="151"/>
      <c r="L71" s="151"/>
      <c r="M71" s="151"/>
      <c r="N71" s="151">
        <f>IF(N70&gt;8,"za dużo E","")</f>
      </c>
      <c r="O71" s="151"/>
      <c r="P71" s="151">
        <f>IF(P70&gt;8,"za dużo E","")</f>
      </c>
      <c r="Q71" s="151"/>
      <c r="R71" s="151">
        <f>IF(R70&gt;8,"za dużo E","")</f>
      </c>
      <c r="S71" s="151"/>
      <c r="T71" s="151">
        <f>IF(T70&gt;8,"za dużo E","")</f>
      </c>
      <c r="U71" s="151"/>
    </row>
    <row r="72" spans="3:21" ht="16.5" customHeight="1">
      <c r="C72" s="172" t="s">
        <v>63</v>
      </c>
      <c r="F72" s="159"/>
      <c r="G72" s="2"/>
      <c r="H72" s="2"/>
      <c r="I72" s="2"/>
      <c r="N72" s="2"/>
      <c r="O72" s="2"/>
      <c r="P72" s="2"/>
      <c r="Q72" s="2"/>
      <c r="R72" s="2"/>
      <c r="S72" s="2"/>
      <c r="T72" s="2"/>
      <c r="U72" s="2"/>
    </row>
    <row r="73" spans="6:21" ht="16.5" customHeight="1">
      <c r="F73" s="159"/>
      <c r="G73" s="2"/>
      <c r="H73" s="2"/>
      <c r="I73" s="2"/>
      <c r="N73" s="2"/>
      <c r="O73" s="2"/>
      <c r="P73" s="2"/>
      <c r="Q73" s="2"/>
      <c r="R73" s="2"/>
      <c r="S73" s="2"/>
      <c r="T73" s="2"/>
      <c r="U73" s="2"/>
    </row>
    <row r="74" ht="16.5" customHeight="1">
      <c r="F74" s="159"/>
    </row>
    <row r="75" ht="16.5" customHeight="1">
      <c r="F75" s="159"/>
    </row>
    <row r="76" ht="16.5" customHeight="1">
      <c r="F76" s="159"/>
    </row>
    <row r="77" ht="16.5" customHeight="1">
      <c r="F77" s="159"/>
    </row>
    <row r="78" ht="16.5" customHeight="1">
      <c r="F78" s="159"/>
    </row>
    <row r="79" ht="16.5" customHeight="1">
      <c r="F79" s="159"/>
    </row>
    <row r="80" ht="16.5" customHeight="1">
      <c r="F80" s="159"/>
    </row>
    <row r="81" ht="16.5" customHeight="1">
      <c r="F81" s="159"/>
    </row>
    <row r="82" ht="16.5" customHeight="1">
      <c r="F82" s="159"/>
    </row>
    <row r="83" ht="16.5" customHeight="1">
      <c r="F83" s="159"/>
    </row>
    <row r="84" ht="16.5" customHeight="1">
      <c r="F84" s="159"/>
    </row>
    <row r="85" ht="16.5" customHeight="1">
      <c r="F85" s="159"/>
    </row>
    <row r="86" ht="16.5" customHeight="1">
      <c r="F86" s="159"/>
    </row>
    <row r="87" ht="16.5" customHeight="1">
      <c r="F87" s="159"/>
    </row>
    <row r="88" ht="16.5" customHeight="1">
      <c r="F88" s="159"/>
    </row>
    <row r="89" ht="16.5" customHeight="1">
      <c r="F89" s="159"/>
    </row>
    <row r="90" ht="16.5" customHeight="1">
      <c r="F90" s="159"/>
    </row>
    <row r="91" ht="16.5" customHeight="1">
      <c r="F91" s="159"/>
    </row>
    <row r="92" ht="16.5" customHeight="1">
      <c r="F92" s="159"/>
    </row>
    <row r="93" ht="16.5" customHeight="1">
      <c r="F93" s="159"/>
    </row>
    <row r="94" ht="16.5" customHeight="1">
      <c r="F94" s="159"/>
    </row>
    <row r="95" ht="16.5" customHeight="1">
      <c r="F95" s="159"/>
    </row>
    <row r="96" ht="16.5" customHeight="1">
      <c r="F96" s="159"/>
    </row>
    <row r="97" ht="16.5" customHeight="1">
      <c r="F97" s="159"/>
    </row>
    <row r="98" ht="16.5" customHeight="1">
      <c r="F98" s="159"/>
    </row>
    <row r="99" ht="16.5" customHeight="1">
      <c r="F99" s="159"/>
    </row>
    <row r="100" ht="16.5" customHeight="1">
      <c r="F100" s="159"/>
    </row>
    <row r="101" ht="16.5" customHeight="1">
      <c r="F101" s="159"/>
    </row>
    <row r="102" ht="16.5" customHeight="1">
      <c r="F102" s="159"/>
    </row>
    <row r="103" ht="16.5" customHeight="1">
      <c r="F103" s="159"/>
    </row>
    <row r="104" ht="16.5" customHeight="1">
      <c r="F104" s="159"/>
    </row>
    <row r="105" ht="16.5" customHeight="1">
      <c r="F105" s="159"/>
    </row>
    <row r="106" ht="16.5" customHeight="1">
      <c r="F106" s="159"/>
    </row>
    <row r="107" ht="16.5" customHeight="1">
      <c r="F107" s="159"/>
    </row>
    <row r="108" ht="16.5" customHeight="1">
      <c r="F108" s="159"/>
    </row>
    <row r="109" ht="16.5" customHeight="1">
      <c r="F109" s="159"/>
    </row>
    <row r="110" ht="16.5" customHeight="1">
      <c r="F110" s="159"/>
    </row>
    <row r="111" ht="16.5" customHeight="1">
      <c r="F111" s="159"/>
    </row>
    <row r="112" ht="16.5" customHeight="1">
      <c r="F112" s="159"/>
    </row>
    <row r="113" ht="16.5" customHeight="1">
      <c r="F113" s="159"/>
    </row>
    <row r="114" ht="16.5" customHeight="1">
      <c r="F114" s="159"/>
    </row>
    <row r="115" ht="16.5" customHeight="1">
      <c r="F115" s="159"/>
    </row>
    <row r="116" ht="16.5" customHeight="1">
      <c r="F116" s="159"/>
    </row>
    <row r="117" ht="16.5" customHeight="1">
      <c r="F117" s="159"/>
    </row>
    <row r="118" ht="16.5" customHeight="1">
      <c r="F118" s="159"/>
    </row>
    <row r="119" ht="16.5" customHeight="1">
      <c r="F119" s="159"/>
    </row>
    <row r="120" ht="16.5" customHeight="1">
      <c r="F120" s="159"/>
    </row>
    <row r="121" ht="16.5" customHeight="1">
      <c r="F121" s="159"/>
    </row>
    <row r="122" ht="15">
      <c r="F122" s="159"/>
    </row>
    <row r="123" ht="15">
      <c r="F123" s="159"/>
    </row>
    <row r="124" ht="15">
      <c r="F124" s="159"/>
    </row>
    <row r="125" ht="15">
      <c r="F125" s="159"/>
    </row>
    <row r="126" ht="15">
      <c r="F126" s="159"/>
    </row>
    <row r="127" ht="15">
      <c r="F127" s="159"/>
    </row>
    <row r="128" ht="15">
      <c r="F128" s="159"/>
    </row>
    <row r="129" ht="15">
      <c r="F129" s="159"/>
    </row>
    <row r="130" ht="15">
      <c r="F130" s="159"/>
    </row>
    <row r="131" ht="15">
      <c r="F131" s="159"/>
    </row>
    <row r="132" ht="15">
      <c r="F132" s="159"/>
    </row>
    <row r="133" ht="15">
      <c r="F133" s="159"/>
    </row>
    <row r="134" ht="15">
      <c r="F134" s="159"/>
    </row>
    <row r="135" ht="15">
      <c r="F135" s="159"/>
    </row>
    <row r="136" ht="15">
      <c r="F136" s="159"/>
    </row>
    <row r="137" ht="15">
      <c r="F137" s="159"/>
    </row>
    <row r="138" ht="15">
      <c r="F138" s="159"/>
    </row>
    <row r="139" ht="15">
      <c r="F139" s="159"/>
    </row>
    <row r="140" ht="15">
      <c r="F140" s="159"/>
    </row>
    <row r="141" ht="15">
      <c r="F141" s="159"/>
    </row>
    <row r="142" ht="15">
      <c r="F142" s="159"/>
    </row>
    <row r="143" ht="15">
      <c r="F143" s="159"/>
    </row>
    <row r="144" ht="15">
      <c r="F144" s="159"/>
    </row>
    <row r="145" ht="15">
      <c r="F145" s="159"/>
    </row>
    <row r="146" ht="15">
      <c r="F146" s="159"/>
    </row>
    <row r="147" ht="15">
      <c r="F147" s="159"/>
    </row>
    <row r="148" ht="15">
      <c r="F148" s="159"/>
    </row>
    <row r="149" ht="15">
      <c r="F149" s="159"/>
    </row>
    <row r="150" ht="15">
      <c r="F150" s="159"/>
    </row>
    <row r="151" ht="15">
      <c r="F151" s="159"/>
    </row>
    <row r="152" ht="15">
      <c r="F152" s="159"/>
    </row>
    <row r="153" ht="15">
      <c r="F153" s="159"/>
    </row>
    <row r="154" ht="15">
      <c r="F154" s="159"/>
    </row>
    <row r="155" ht="15">
      <c r="F155" s="159"/>
    </row>
    <row r="156" ht="15">
      <c r="F156" s="159"/>
    </row>
    <row r="157" ht="15">
      <c r="F157" s="159"/>
    </row>
    <row r="158" ht="15">
      <c r="F158" s="159"/>
    </row>
    <row r="159" ht="15">
      <c r="F159" s="159"/>
    </row>
    <row r="160" ht="15">
      <c r="F160" s="159"/>
    </row>
    <row r="161" ht="15">
      <c r="F161" s="159"/>
    </row>
    <row r="162" ht="15">
      <c r="F162" s="159"/>
    </row>
    <row r="163" ht="15">
      <c r="F163" s="159"/>
    </row>
    <row r="164" ht="15">
      <c r="F164" s="159"/>
    </row>
    <row r="165" ht="15">
      <c r="F165" s="159"/>
    </row>
    <row r="166" ht="15">
      <c r="F166" s="159"/>
    </row>
    <row r="167" ht="15">
      <c r="F167" s="159"/>
    </row>
    <row r="168" ht="15">
      <c r="F168" s="159"/>
    </row>
    <row r="169" ht="15">
      <c r="F169" s="159"/>
    </row>
    <row r="170" ht="15">
      <c r="F170" s="159"/>
    </row>
    <row r="171" ht="15">
      <c r="F171" s="159"/>
    </row>
    <row r="172" ht="15">
      <c r="F172" s="159"/>
    </row>
    <row r="173" ht="15">
      <c r="F173" s="159"/>
    </row>
    <row r="174" ht="15">
      <c r="F174" s="159"/>
    </row>
    <row r="175" ht="15">
      <c r="F175" s="159"/>
    </row>
    <row r="176" ht="15">
      <c r="F176" s="159"/>
    </row>
    <row r="177" ht="15">
      <c r="F177" s="159"/>
    </row>
    <row r="178" ht="15">
      <c r="F178" s="159"/>
    </row>
    <row r="179" ht="15">
      <c r="F179" s="159"/>
    </row>
    <row r="180" ht="15">
      <c r="F180" s="159"/>
    </row>
    <row r="181" ht="15">
      <c r="F181" s="159"/>
    </row>
    <row r="182" ht="15">
      <c r="F182" s="159"/>
    </row>
    <row r="183" ht="15">
      <c r="F183" s="159"/>
    </row>
    <row r="184" ht="15">
      <c r="F184" s="159"/>
    </row>
    <row r="185" ht="15">
      <c r="F185" s="159"/>
    </row>
    <row r="186" ht="15">
      <c r="F186" s="159"/>
    </row>
    <row r="187" ht="15">
      <c r="F187" s="159"/>
    </row>
    <row r="188" ht="15">
      <c r="F188" s="159"/>
    </row>
    <row r="189" ht="15">
      <c r="F189" s="159"/>
    </row>
    <row r="190" ht="15">
      <c r="F190" s="159"/>
    </row>
    <row r="191" ht="15">
      <c r="F191" s="159"/>
    </row>
    <row r="192" ht="15">
      <c r="F192" s="159"/>
    </row>
    <row r="193" ht="15">
      <c r="F193" s="159"/>
    </row>
    <row r="194" ht="15">
      <c r="F194" s="159"/>
    </row>
    <row r="195" ht="15">
      <c r="F195" s="159"/>
    </row>
    <row r="196" ht="15">
      <c r="F196" s="159"/>
    </row>
    <row r="197" ht="15">
      <c r="F197" s="159"/>
    </row>
    <row r="198" ht="15">
      <c r="F198" s="159"/>
    </row>
    <row r="199" ht="15">
      <c r="F199" s="159"/>
    </row>
    <row r="200" ht="15">
      <c r="F200" s="159"/>
    </row>
    <row r="201" ht="15">
      <c r="F201" s="159"/>
    </row>
    <row r="202" ht="15">
      <c r="F202" s="159"/>
    </row>
    <row r="203" ht="15">
      <c r="F203" s="159"/>
    </row>
    <row r="204" ht="15">
      <c r="F204" s="159"/>
    </row>
    <row r="205" ht="15">
      <c r="F205" s="159"/>
    </row>
    <row r="206" ht="15">
      <c r="F206" s="159"/>
    </row>
    <row r="207" ht="15">
      <c r="F207" s="159"/>
    </row>
    <row r="208" ht="15">
      <c r="F208" s="159"/>
    </row>
    <row r="209" ht="15">
      <c r="F209" s="159"/>
    </row>
    <row r="210" ht="15">
      <c r="F210" s="159"/>
    </row>
    <row r="211" ht="15">
      <c r="F211" s="159"/>
    </row>
    <row r="212" ht="15">
      <c r="F212" s="159"/>
    </row>
    <row r="213" ht="15">
      <c r="F213" s="159"/>
    </row>
    <row r="214" ht="15">
      <c r="F214" s="159"/>
    </row>
    <row r="215" ht="15">
      <c r="F215" s="159"/>
    </row>
    <row r="216" ht="15">
      <c r="F216" s="159"/>
    </row>
    <row r="217" ht="15">
      <c r="F217" s="159"/>
    </row>
    <row r="218" ht="15">
      <c r="F218" s="159"/>
    </row>
    <row r="219" ht="15">
      <c r="F219" s="159"/>
    </row>
  </sheetData>
  <sheetProtection/>
  <mergeCells count="34">
    <mergeCell ref="R1:U1"/>
    <mergeCell ref="I70:M70"/>
    <mergeCell ref="N69:O69"/>
    <mergeCell ref="P69:Q69"/>
    <mergeCell ref="R69:S69"/>
    <mergeCell ref="T69:U69"/>
    <mergeCell ref="A66:U66"/>
    <mergeCell ref="A68:B68"/>
    <mergeCell ref="D68:E68"/>
    <mergeCell ref="A57:U57"/>
    <mergeCell ref="A60:B60"/>
    <mergeCell ref="A61:U61"/>
    <mergeCell ref="A65:B65"/>
    <mergeCell ref="A27:U27"/>
    <mergeCell ref="A39:B39"/>
    <mergeCell ref="A40:U40"/>
    <mergeCell ref="A50:B50"/>
    <mergeCell ref="A51:U51"/>
    <mergeCell ref="A56:B56"/>
    <mergeCell ref="A22:U22"/>
    <mergeCell ref="A26:B26"/>
    <mergeCell ref="A5:U5"/>
    <mergeCell ref="A6:U6"/>
    <mergeCell ref="A7:U7"/>
    <mergeCell ref="A9:U9"/>
    <mergeCell ref="F10:M11"/>
    <mergeCell ref="N10:Q10"/>
    <mergeCell ref="R10:U10"/>
    <mergeCell ref="A2:U2"/>
    <mergeCell ref="A3:U3"/>
    <mergeCell ref="A4:U4"/>
    <mergeCell ref="A8:U8"/>
    <mergeCell ref="A14:U14"/>
    <mergeCell ref="A21:B2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Admin</cp:lastModifiedBy>
  <cp:lastPrinted>2022-07-06T08:07:18Z</cp:lastPrinted>
  <dcterms:created xsi:type="dcterms:W3CDTF">1998-05-26T18:21:06Z</dcterms:created>
  <dcterms:modified xsi:type="dcterms:W3CDTF">2023-12-14T17:33:40Z</dcterms:modified>
  <cp:category/>
  <cp:version/>
  <cp:contentType/>
  <cp:contentStatus/>
</cp:coreProperties>
</file>